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Документы\ПРОЕКТЫ РЕШЕНИЙ 5 созыв\2025 год\18.06.2025\Приложения к решению 84-рсд\"/>
    </mc:Choice>
  </mc:AlternateContent>
  <xr:revisionPtr revIDLastSave="0" documentId="13_ncr:1_{04DFFD07-33EE-4AE4-89CF-CC66BDD3C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. 2.1 на 2026-2027" sheetId="1" r:id="rId1"/>
  </sheets>
  <definedNames>
    <definedName name="Print_Titles" localSheetId="0">'прил. 2.1 на 2026-2027'!$12:$13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C56" i="1"/>
  <c r="D55" i="1"/>
  <c r="C55" i="1"/>
  <c r="D54" i="1"/>
  <c r="C54" i="1"/>
  <c r="D52" i="1"/>
  <c r="C52" i="1"/>
  <c r="D50" i="1"/>
  <c r="D49" i="1" s="1"/>
  <c r="C50" i="1"/>
  <c r="C49" i="1"/>
  <c r="D44" i="1"/>
  <c r="C44" i="1"/>
  <c r="D41" i="1"/>
  <c r="C41" i="1"/>
  <c r="D39" i="1"/>
  <c r="C39" i="1"/>
  <c r="D36" i="1"/>
  <c r="C36" i="1"/>
  <c r="D34" i="1"/>
  <c r="C34" i="1"/>
  <c r="D29" i="1"/>
  <c r="D28" i="1" s="1"/>
  <c r="D14" i="1" s="1"/>
  <c r="C29" i="1"/>
  <c r="C28" i="1" s="1"/>
  <c r="C14" i="1" s="1"/>
  <c r="D23" i="1"/>
  <c r="C23" i="1"/>
  <c r="D21" i="1"/>
  <c r="C21" i="1"/>
  <c r="D16" i="1"/>
  <c r="C16" i="1"/>
  <c r="D15" i="1"/>
  <c r="C15" i="1"/>
  <c r="C57" i="1" l="1"/>
  <c r="D57" i="1"/>
</calcChain>
</file>

<file path=xl/sharedStrings.xml><?xml version="1.0" encoding="utf-8"?>
<sst xmlns="http://schemas.openxmlformats.org/spreadsheetml/2006/main" count="100" uniqueCount="100">
  <si>
    <t xml:space="preserve">                                                                          Приложение  2.1</t>
  </si>
  <si>
    <t>к решению Совета депутатов</t>
  </si>
  <si>
    <t>муниципального образования</t>
  </si>
  <si>
    <t>Сланцевский муниципальный район</t>
  </si>
  <si>
    <t>Ленинградской области</t>
  </si>
  <si>
    <t xml:space="preserve"> от      20.12.2024   №   44-рсд</t>
  </si>
  <si>
    <t>Прогнозируемые поступления налоговых, неналоговых доходов и безвозмездных поступлений в бюджет муниципального образования Сланцевский муниципальный район Ленинградской области по кодам видов доходов на плановый период 2026 и 2027 годов</t>
  </si>
  <si>
    <t>Код бюджетной классификации</t>
  </si>
  <si>
    <t xml:space="preserve">           Источник доходов</t>
  </si>
  <si>
    <t>Сумма (тыс.руб.)</t>
  </si>
  <si>
    <t>2026 год</t>
  </si>
  <si>
    <t>2027 год</t>
  </si>
  <si>
    <t xml:space="preserve"> 1 00 00000 00 0000 000 </t>
  </si>
  <si>
    <t>Налоговые и неналоговые доходы</t>
  </si>
  <si>
    <t xml:space="preserve"> 1 01 00000 00 0000 000  </t>
  </si>
  <si>
    <t>Налоги на прибыль, доходы</t>
  </si>
  <si>
    <t xml:space="preserve"> 1 01 02000 01 0000 110  </t>
  </si>
  <si>
    <t xml:space="preserve">Налог на доходы физических лиц                     </t>
  </si>
  <si>
    <t xml:space="preserve"> 1 01 02010 01 0000 110 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</si>
  <si>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</si>
  <si>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 1 01 02020 01 0000 110 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</si>
  <si>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</si>
  <si>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1 01 02030 01 0000 110 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</si>
  <si>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</si>
  <si>
    <t xml:space="preserve"> 1 01 02040 01 0000 110  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</si>
  <si>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</si>
  <si>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1 03 00000 00 0000 000</t>
  </si>
  <si>
    <t>Налоги на товары (работы, услуги), реализуемые на территории Российской Федерации</t>
  </si>
  <si>
    <t xml:space="preserve"> 1 03 02000 01 0000 110</t>
  </si>
  <si>
    <t>Акцизы по подакцизным товарам (продукции), производимым на территории Российской Федерации</t>
  </si>
  <si>
    <t xml:space="preserve"> 1 05 00000 00 0000 000 </t>
  </si>
  <si>
    <t>Налоги на совокупный доход</t>
  </si>
  <si>
    <t xml:space="preserve"> 1 05 01000 00 0000 110</t>
  </si>
  <si>
    <t xml:space="preserve"> Налог, взимаемый в связи с применением упрощенной системы налогообложения </t>
  </si>
  <si>
    <t xml:space="preserve"> 1 05 03000 01 0000 110</t>
  </si>
  <si>
    <t xml:space="preserve"> Единый сельскохозяйственный налог</t>
  </si>
  <si>
    <t xml:space="preserve"> 1 05 04000 02 0000 110</t>
  </si>
  <si>
    <t xml:space="preserve"> Налог, взимаемый в связи с применением патентной системы налогообложения</t>
  </si>
  <si>
    <t xml:space="preserve"> 1 08 00000 00 0000 000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</si>
  <si>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</si>
  <si>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</si>
  <si>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</si>
  <si>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</si>
  <si>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</si>
  <si>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</si>
  <si>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</si>
  <si>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</si>
  <si>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</si>
  <si>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</si>
  <si>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</si>
  <si>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1 11 05070 00 0000 120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</si>
  <si>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</si>
  <si>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 1 11 07000 00 0000 120
</t>
  </si>
  <si>
    <t xml:space="preserve">Платежи от государственных и муниципальных унитарных предприятий
</t>
  </si>
  <si>
    <t xml:space="preserve">1 11 07010 00 0000 120
</t>
  </si>
  <si>
    <t xml:space="preserve">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</si>
  <si>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1 11 09000 00 0000 120
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</si>
  <si>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</si>
  <si>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1 11 09040 00 0000 120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</si>
  <si>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</si>
  <si>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1 11 09080 00 0000 120</t>
  </si>
  <si>
    <t xml:space="preserve">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</si>
  <si>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1 12 00000 00 0000 000</t>
  </si>
  <si>
    <t>Платежи при пользовании природными ресурсами</t>
  </si>
  <si>
    <t xml:space="preserve"> 1 12 01000 01 0000 120</t>
  </si>
  <si>
    <t>Плата за негативное воздействие на окружающую среду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</si>
  <si>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</si>
  <si>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</si>
  <si>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1 13 01000 00 0000 130</t>
  </si>
  <si>
    <t xml:space="preserve">Доходы от оказания платных услуг (работ)
</t>
  </si>
  <si>
    <t xml:space="preserve"> 1 13 02000 00 0000 130</t>
  </si>
  <si>
    <t xml:space="preserve">Доходы от компенсации затрат государства
</t>
  </si>
  <si>
    <t xml:space="preserve"> 1 14 00000 00 0000 000</t>
  </si>
  <si>
    <t>Доходы от продажи материальных и нематериальных активов</t>
  </si>
  <si>
    <t xml:space="preserve"> 1 14 02000 00 0000 000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</si>
  <si>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</si>
  <si>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</si>
  <si>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</si>
  <si>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</si>
  <si>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</si>
  <si>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1 16 00000 00 0000 000</t>
  </si>
  <si>
    <t>Штрафы, санкции, возмещение ущерба</t>
  </si>
  <si>
    <t xml:space="preserve"> 2 00 00000 00 0000 000</t>
  </si>
  <si>
    <t>Безвозмездные поступления</t>
  </si>
  <si>
    <t xml:space="preserve"> 2 01 00000 00 0000 000
</t>
  </si>
  <si>
    <t xml:space="preserve">Безвозмездные поступления от нерезидентов
</t>
  </si>
  <si>
    <t xml:space="preserve"> 2 01 05000 05 0000 150</t>
  </si>
  <si>
    <t>Безвозмездные поступления от нерезидентов в бюджеты муниципальных районов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</si>
  <si>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</si>
  <si>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</si>
  <si>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</si>
  <si>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 xml:space="preserve">Дотации бюджетам бюджетной системы Российской Федерации
</t>
  </si>
  <si>
    <t xml:space="preserve"> 2 02 20000 00 0000 150</t>
  </si>
  <si>
    <t xml:space="preserve">Субсидии бюджетам бюджетной системы Российской Федерации (межбюджетные субсидии)
</t>
  </si>
  <si>
    <t xml:space="preserve"> 2 02 30000 00 0000 150</t>
  </si>
  <si>
    <t xml:space="preserve">Субвенции бюджетам бюджетной системы Российской Федерации
</t>
  </si>
  <si>
    <t xml:space="preserve"> 2 02 40000 00 0000 150</t>
  </si>
  <si>
    <t>Иные межбюджетные трансферты</t>
  </si>
  <si>
    <t xml:space="preserve"> Всего доходов</t>
  </si>
  <si>
    <t>(в редакции решения совета депутатов от  18.06. 2025 № 84-рсд)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</si>
</sst>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color theme="1"/>
      <name val="Arial Cyr"/>
    </font>
    <font>
      <sz val="10"/>
      <name val="Times New Roman"/>
    </font>
    <font>
      <sz val="11"/>
      <name val="Times New Roman"/>
    </font>
    <font>
      <b/>
      <sz val="14"/>
      <name val="Times New Roman"/>
    </font>
    <font>
      <sz val="10"/>
      <name val="Arial Cyr"/>
    </font>
    <font>
      <b/>
      <i/>
      <sz val="10"/>
      <name val="Times New Roman"/>
    </font>
    <font>
      <b/>
      <sz val="10"/>
      <name val="Arial Cyr"/>
    </font>
    <font>
      <b/>
      <sz val="10.5"/>
      <name val="Times New Roman"/>
    </font>
    <font>
      <b/>
      <sz val="11"/>
      <name val="Times New Roman"/>
    </font>
    <font>
      <b/>
      <sz val="10"/>
      <name val="Times New Roman"/>
    </font>
    <font>
      <sz val="10.5"/>
      <name val="Times New Roman"/>
    </font>
    <font>
      <b/>
      <sz val="9"/>
      <name val="Times New Roman"/>
    </font>
    <font>
      <sz val="12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165" fontId="8" fillId="0" borderId="10" xfId="0" applyNumberFormat="1" applyFont="1" applyBorder="1" applyAlignment="1">
      <alignment horizontal="right" wrapText="1"/>
    </xf>
    <xf numFmtId="165" fontId="8" fillId="0" borderId="11" xfId="0" applyNumberFormat="1" applyFont="1" applyBorder="1" applyAlignment="1">
      <alignment horizontal="right" wrapText="1"/>
    </xf>
    <xf numFmtId="0" fontId="7" fillId="0" borderId="12" xfId="0" applyFont="1" applyBorder="1"/>
    <xf numFmtId="0" fontId="7" fillId="0" borderId="13" xfId="0" applyFont="1" applyBorder="1" applyAlignment="1">
      <alignment wrapText="1"/>
    </xf>
    <xf numFmtId="165" fontId="9" fillId="0" borderId="14" xfId="0" applyNumberFormat="1" applyFont="1" applyBorder="1"/>
    <xf numFmtId="165" fontId="9" fillId="0" borderId="15" xfId="0" applyNumberFormat="1" applyFont="1" applyBorder="1"/>
    <xf numFmtId="0" fontId="2" fillId="0" borderId="12" xfId="0" applyFont="1" applyBorder="1" applyAlignment="1">
      <alignment horizontal="left"/>
    </xf>
    <xf numFmtId="0" fontId="10" fillId="0" borderId="13" xfId="0" applyFont="1" applyBorder="1" applyAlignment="1">
      <alignment wrapText="1"/>
    </xf>
    <xf numFmtId="165" fontId="1" fillId="0" borderId="14" xfId="0" applyNumberFormat="1" applyFont="1" applyBorder="1"/>
    <xf numFmtId="165" fontId="1" fillId="0" borderId="15" xfId="0" applyNumberFormat="1" applyFont="1" applyBorder="1"/>
    <xf numFmtId="49" fontId="1" fillId="0" borderId="13" xfId="0" applyNumberFormat="1" applyFont="1" applyBorder="1" applyAlignment="1">
      <alignment wrapText="1"/>
    </xf>
    <xf numFmtId="0" fontId="7" fillId="0" borderId="16" xfId="0" applyFont="1" applyBorder="1"/>
    <xf numFmtId="0" fontId="2" fillId="0" borderId="12" xfId="0" applyFont="1" applyBorder="1"/>
    <xf numFmtId="0" fontId="7" fillId="0" borderId="8" xfId="0" applyFont="1" applyBorder="1"/>
    <xf numFmtId="0" fontId="11" fillId="0" borderId="13" xfId="0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1" fillId="0" borderId="13" xfId="0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justify" wrapText="1"/>
    </xf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0" fontId="2" fillId="2" borderId="12" xfId="0" applyFont="1" applyFill="1" applyBorder="1"/>
    <xf numFmtId="0" fontId="1" fillId="2" borderId="13" xfId="0" applyFont="1" applyFill="1" applyBorder="1" applyAlignment="1">
      <alignment vertical="top" wrapText="1"/>
    </xf>
    <xf numFmtId="0" fontId="9" fillId="0" borderId="0" xfId="0" applyFont="1"/>
    <xf numFmtId="0" fontId="7" fillId="0" borderId="8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11" fillId="0" borderId="1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49" fontId="1" fillId="0" borderId="13" xfId="0" applyNumberFormat="1" applyFont="1" applyBorder="1" applyAlignment="1">
      <alignment horizontal="left" wrapText="1"/>
    </xf>
    <xf numFmtId="0" fontId="7" fillId="0" borderId="12" xfId="0" applyFont="1" applyBorder="1" applyAlignment="1">
      <alignment horizontal="left"/>
    </xf>
    <xf numFmtId="0" fontId="10" fillId="0" borderId="13" xfId="0" applyFont="1" applyBorder="1" applyAlignment="1">
      <alignment vertical="top" wrapText="1"/>
    </xf>
    <xf numFmtId="0" fontId="10" fillId="0" borderId="13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8" fillId="0" borderId="13" xfId="0" applyFont="1" applyBorder="1" applyAlignment="1">
      <alignment wrapText="1"/>
    </xf>
    <xf numFmtId="165" fontId="8" fillId="0" borderId="14" xfId="0" applyNumberFormat="1" applyFont="1" applyBorder="1"/>
    <xf numFmtId="165" fontId="8" fillId="0" borderId="15" xfId="0" applyNumberFormat="1" applyFont="1" applyBorder="1"/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0" fillId="0" borderId="17" xfId="0" applyFont="1" applyBorder="1" applyAlignment="1">
      <alignment vertical="top" wrapText="1"/>
    </xf>
    <xf numFmtId="0" fontId="12" fillId="0" borderId="0" xfId="0" applyFont="1"/>
    <xf numFmtId="0" fontId="2" fillId="0" borderId="18" xfId="0" applyFont="1" applyBorder="1"/>
    <xf numFmtId="0" fontId="10" fillId="0" borderId="19" xfId="0" applyFont="1" applyBorder="1" applyAlignment="1">
      <alignment wrapText="1"/>
    </xf>
    <xf numFmtId="165" fontId="1" fillId="0" borderId="20" xfId="0" applyNumberFormat="1" applyFont="1" applyBorder="1"/>
    <xf numFmtId="165" fontId="1" fillId="0" borderId="21" xfId="0" applyNumberFormat="1" applyFont="1" applyBorder="1"/>
    <xf numFmtId="165" fontId="13" fillId="0" borderId="24" xfId="0" applyNumberFormat="1" applyFont="1" applyBorder="1"/>
    <xf numFmtId="165" fontId="13" fillId="0" borderId="25" xfId="0" applyNumberFormat="1" applyFont="1" applyBorder="1"/>
    <xf numFmtId="4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64"/>
  <sheetViews>
    <sheetView tabSelected="1" workbookViewId="0">
      <selection activeCell="B6" sqref="B6"/>
    </sheetView>
  </sheetViews>
  <sheetFormatPr defaultColWidth="8.85546875" defaultRowHeight="12.75" customHeight="1" x14ac:dyDescent="0.2"/>
  <cols>
    <col min="1" max="1" width="23.7109375" style="1" customWidth="1"/>
    <col min="2" max="2" width="89.5703125" style="1" customWidth="1"/>
    <col min="3" max="4" width="12.85546875" style="2" customWidth="1"/>
    <col min="5" max="254" width="8.85546875" style="1" customWidth="1"/>
  </cols>
  <sheetData>
    <row r="1" spans="1:4" ht="15" x14ac:dyDescent="0.25">
      <c r="C1" s="3"/>
      <c r="D1" s="3" t="s">
        <v>0</v>
      </c>
    </row>
    <row r="2" spans="1:4" ht="15" x14ac:dyDescent="0.25">
      <c r="C2" s="3"/>
      <c r="D2" s="3" t="s">
        <v>1</v>
      </c>
    </row>
    <row r="3" spans="1:4" ht="15" x14ac:dyDescent="0.25">
      <c r="C3" s="3"/>
      <c r="D3" s="3" t="s">
        <v>2</v>
      </c>
    </row>
    <row r="4" spans="1:4" ht="15" x14ac:dyDescent="0.25">
      <c r="C4" s="3"/>
      <c r="D4" s="3" t="s">
        <v>3</v>
      </c>
    </row>
    <row r="5" spans="1:4" ht="15" x14ac:dyDescent="0.25">
      <c r="C5" s="3"/>
      <c r="D5" s="3" t="s">
        <v>4</v>
      </c>
    </row>
    <row r="6" spans="1:4" x14ac:dyDescent="0.2">
      <c r="B6" s="4"/>
      <c r="C6" s="4"/>
      <c r="D6" s="4" t="s">
        <v>5</v>
      </c>
    </row>
    <row r="7" spans="1:4" x14ac:dyDescent="0.2">
      <c r="B7" s="4"/>
      <c r="C7" s="4"/>
      <c r="D7" s="4" t="s">
        <v>99</v>
      </c>
    </row>
    <row r="8" spans="1:4" x14ac:dyDescent="0.2">
      <c r="B8" s="5"/>
      <c r="C8" s="5"/>
      <c r="D8" s="5"/>
    </row>
    <row r="10" spans="1:4" ht="63" customHeight="1" x14ac:dyDescent="0.3">
      <c r="A10" s="59" t="s">
        <v>6</v>
      </c>
      <c r="B10" s="59"/>
      <c r="C10" s="59"/>
      <c r="D10" s="60"/>
    </row>
    <row r="11" spans="1:4" ht="18.75" x14ac:dyDescent="0.3">
      <c r="A11" s="61"/>
      <c r="B11" s="61"/>
      <c r="C11" s="61"/>
      <c r="D11" s="61"/>
    </row>
    <row r="12" spans="1:4" ht="13.5" x14ac:dyDescent="0.25">
      <c r="A12" s="62" t="s">
        <v>7</v>
      </c>
      <c r="B12" s="64" t="s">
        <v>8</v>
      </c>
      <c r="C12" s="66" t="s">
        <v>9</v>
      </c>
      <c r="D12" s="67"/>
    </row>
    <row r="13" spans="1:4" x14ac:dyDescent="0.2">
      <c r="A13" s="63"/>
      <c r="B13" s="65"/>
      <c r="C13" s="6" t="s">
        <v>10</v>
      </c>
      <c r="D13" s="7" t="s">
        <v>11</v>
      </c>
    </row>
    <row r="14" spans="1:4" ht="18.75" customHeight="1" x14ac:dyDescent="0.2">
      <c r="A14" s="8" t="s">
        <v>12</v>
      </c>
      <c r="B14" s="9" t="s">
        <v>13</v>
      </c>
      <c r="C14" s="10">
        <f>C15+C23+C27+C28+C39+C44+C48+C41+C21</f>
        <v>724406.50000000012</v>
      </c>
      <c r="D14" s="11">
        <f>D15+D23+D27+D28+D39+D44+D48+D41+D21</f>
        <v>741647.4</v>
      </c>
    </row>
    <row r="15" spans="1:4" ht="18.75" customHeight="1" x14ac:dyDescent="0.2">
      <c r="A15" s="12" t="s">
        <v>14</v>
      </c>
      <c r="B15" s="13" t="s">
        <v>15</v>
      </c>
      <c r="C15" s="14">
        <f>C16</f>
        <v>418608.3</v>
      </c>
      <c r="D15" s="15">
        <f>D16</f>
        <v>432672.9</v>
      </c>
    </row>
    <row r="16" spans="1:4" ht="18.75" customHeight="1" x14ac:dyDescent="0.25">
      <c r="A16" s="16" t="s">
        <v>16</v>
      </c>
      <c r="B16" s="17" t="s">
        <v>17</v>
      </c>
      <c r="C16" s="18">
        <f>SUM(C17:C20)</f>
        <v>418608.3</v>
      </c>
      <c r="D16" s="19">
        <f>SUM(D17:D20)</f>
        <v>432672.9</v>
      </c>
    </row>
    <row r="17" spans="1:4" ht="50.25" hidden="1" customHeight="1" x14ac:dyDescent="0.25">
      <c r="A17" s="16" t="s">
        <v>18</v>
      </c>
      <c r="B17" s="20" t="s">
        <v>19</v>
      </c>
      <c r="C17" s="18">
        <v>389305.7</v>
      </c>
      <c r="D17" s="19">
        <v>402385.8</v>
      </c>
    </row>
    <row r="18" spans="1:4" ht="57.75" hidden="1" customHeight="1" x14ac:dyDescent="0.25">
      <c r="A18" s="16" t="s">
        <v>20</v>
      </c>
      <c r="B18" s="20" t="s">
        <v>21</v>
      </c>
      <c r="C18" s="18">
        <v>4186.1000000000004</v>
      </c>
      <c r="D18" s="19">
        <v>4326.7</v>
      </c>
    </row>
    <row r="19" spans="1:4" ht="39" hidden="1" customHeight="1" x14ac:dyDescent="0.25">
      <c r="A19" s="16" t="s">
        <v>22</v>
      </c>
      <c r="B19" s="20" t="s">
        <v>23</v>
      </c>
      <c r="C19" s="18">
        <v>15488.5</v>
      </c>
      <c r="D19" s="19">
        <v>16008.9</v>
      </c>
    </row>
    <row r="20" spans="1:4" ht="43.5" hidden="1" customHeight="1" x14ac:dyDescent="0.25">
      <c r="A20" s="16" t="s">
        <v>24</v>
      </c>
      <c r="B20" s="20" t="s">
        <v>25</v>
      </c>
      <c r="C20" s="18">
        <v>9628</v>
      </c>
      <c r="D20" s="19">
        <v>9951.5</v>
      </c>
    </row>
    <row r="21" spans="1:4" ht="21" customHeight="1" x14ac:dyDescent="0.2">
      <c r="A21" s="21" t="s">
        <v>26</v>
      </c>
      <c r="B21" s="13" t="s">
        <v>27</v>
      </c>
      <c r="C21" s="14">
        <f>SUM(C22)</f>
        <v>1463.5</v>
      </c>
      <c r="D21" s="15">
        <f>SUM(D22)</f>
        <v>1522</v>
      </c>
    </row>
    <row r="22" spans="1:4" ht="22.5" customHeight="1" x14ac:dyDescent="0.25">
      <c r="A22" s="22" t="s">
        <v>28</v>
      </c>
      <c r="B22" s="17" t="s">
        <v>29</v>
      </c>
      <c r="C22" s="18">
        <v>1463.5</v>
      </c>
      <c r="D22" s="19">
        <v>1522</v>
      </c>
    </row>
    <row r="23" spans="1:4" ht="21" customHeight="1" x14ac:dyDescent="0.2">
      <c r="A23" s="12" t="s">
        <v>30</v>
      </c>
      <c r="B23" s="13" t="s">
        <v>31</v>
      </c>
      <c r="C23" s="14">
        <f>SUM(C24:C26)</f>
        <v>208390</v>
      </c>
      <c r="D23" s="15">
        <f>SUM(D24:D26)</f>
        <v>208390</v>
      </c>
    </row>
    <row r="24" spans="1:4" ht="19.5" customHeight="1" x14ac:dyDescent="0.25">
      <c r="A24" s="16" t="s">
        <v>32</v>
      </c>
      <c r="B24" s="17" t="s">
        <v>33</v>
      </c>
      <c r="C24" s="18">
        <v>204574</v>
      </c>
      <c r="D24" s="19">
        <v>204574</v>
      </c>
    </row>
    <row r="25" spans="1:4" ht="18.75" customHeight="1" x14ac:dyDescent="0.25">
      <c r="A25" s="16" t="s">
        <v>34</v>
      </c>
      <c r="B25" s="17" t="s">
        <v>35</v>
      </c>
      <c r="C25" s="18">
        <v>36</v>
      </c>
      <c r="D25" s="19">
        <v>36</v>
      </c>
    </row>
    <row r="26" spans="1:4" ht="19.5" customHeight="1" x14ac:dyDescent="0.25">
      <c r="A26" s="16" t="s">
        <v>36</v>
      </c>
      <c r="B26" s="17" t="s">
        <v>37</v>
      </c>
      <c r="C26" s="18">
        <v>3780</v>
      </c>
      <c r="D26" s="19">
        <v>3780</v>
      </c>
    </row>
    <row r="27" spans="1:4" ht="18" customHeight="1" x14ac:dyDescent="0.2">
      <c r="A27" s="12" t="s">
        <v>38</v>
      </c>
      <c r="B27" s="13" t="s">
        <v>39</v>
      </c>
      <c r="C27" s="14">
        <v>9952</v>
      </c>
      <c r="D27" s="15">
        <v>10052</v>
      </c>
    </row>
    <row r="28" spans="1:4" ht="30.75" customHeight="1" x14ac:dyDescent="0.2">
      <c r="A28" s="12" t="s">
        <v>40</v>
      </c>
      <c r="B28" s="13" t="s">
        <v>41</v>
      </c>
      <c r="C28" s="14">
        <f>C29+C34+C36</f>
        <v>45125</v>
      </c>
      <c r="D28" s="15">
        <f>D29+D34+D36</f>
        <v>46873.499999999993</v>
      </c>
    </row>
    <row r="29" spans="1:4" ht="34.5" customHeight="1" x14ac:dyDescent="0.2">
      <c r="A29" s="23" t="s">
        <v>42</v>
      </c>
      <c r="B29" s="24" t="s">
        <v>43</v>
      </c>
      <c r="C29" s="14">
        <f>C30+C33+C31+C32</f>
        <v>44124.3</v>
      </c>
      <c r="D29" s="15">
        <f>D30+D33+D31+D32</f>
        <v>45872.799999999996</v>
      </c>
    </row>
    <row r="30" spans="1:4" ht="43.5" customHeight="1" x14ac:dyDescent="0.25">
      <c r="A30" s="25" t="s">
        <v>44</v>
      </c>
      <c r="B30" s="26" t="s">
        <v>45</v>
      </c>
      <c r="C30" s="18">
        <v>35112</v>
      </c>
      <c r="D30" s="19">
        <v>36500</v>
      </c>
    </row>
    <row r="31" spans="1:4" ht="43.5" customHeight="1" x14ac:dyDescent="0.25">
      <c r="A31" s="27" t="s">
        <v>46</v>
      </c>
      <c r="B31" s="28" t="s">
        <v>47</v>
      </c>
      <c r="C31" s="18">
        <v>276</v>
      </c>
      <c r="D31" s="19">
        <v>287</v>
      </c>
    </row>
    <row r="32" spans="1:4" ht="46.5" customHeight="1" x14ac:dyDescent="0.25">
      <c r="A32" s="25" t="s">
        <v>48</v>
      </c>
      <c r="B32" s="26" t="s">
        <v>49</v>
      </c>
      <c r="C32" s="29">
        <v>15.9</v>
      </c>
      <c r="D32" s="30">
        <v>16.600000000000001</v>
      </c>
    </row>
    <row r="33" spans="1:4" ht="30" customHeight="1" x14ac:dyDescent="0.25">
      <c r="A33" s="31" t="s">
        <v>50</v>
      </c>
      <c r="B33" s="32" t="s">
        <v>51</v>
      </c>
      <c r="C33" s="29">
        <v>8720.4</v>
      </c>
      <c r="D33" s="30">
        <v>9069.2000000000007</v>
      </c>
    </row>
    <row r="34" spans="1:4" s="33" customFormat="1" ht="19.5" hidden="1" customHeight="1" x14ac:dyDescent="0.2">
      <c r="A34" s="34" t="s">
        <v>52</v>
      </c>
      <c r="B34" s="13" t="s">
        <v>53</v>
      </c>
      <c r="C34" s="14">
        <f>C35</f>
        <v>0</v>
      </c>
      <c r="D34" s="15">
        <f>D35</f>
        <v>0</v>
      </c>
    </row>
    <row r="35" spans="1:4" ht="28.5" hidden="1" customHeight="1" x14ac:dyDescent="0.25">
      <c r="A35" s="35" t="s">
        <v>54</v>
      </c>
      <c r="B35" s="26" t="s">
        <v>55</v>
      </c>
      <c r="C35" s="18">
        <v>0</v>
      </c>
      <c r="D35" s="19">
        <v>0</v>
      </c>
    </row>
    <row r="36" spans="1:4" ht="39.75" customHeight="1" x14ac:dyDescent="0.2">
      <c r="A36" s="8" t="s">
        <v>56</v>
      </c>
      <c r="B36" s="36" t="s">
        <v>57</v>
      </c>
      <c r="C36" s="14">
        <f>C38+C37</f>
        <v>1000.7</v>
      </c>
      <c r="D36" s="15">
        <f>D38+D37</f>
        <v>1000.7</v>
      </c>
    </row>
    <row r="37" spans="1:4" ht="44.25" customHeight="1" x14ac:dyDescent="0.25">
      <c r="A37" s="35" t="s">
        <v>58</v>
      </c>
      <c r="B37" s="37" t="s">
        <v>59</v>
      </c>
      <c r="C37" s="18">
        <v>279</v>
      </c>
      <c r="D37" s="19">
        <v>279</v>
      </c>
    </row>
    <row r="38" spans="1:4" ht="53.25" customHeight="1" x14ac:dyDescent="0.25">
      <c r="A38" s="35" t="s">
        <v>60</v>
      </c>
      <c r="B38" s="38" t="s">
        <v>61</v>
      </c>
      <c r="C38" s="18">
        <v>721.7</v>
      </c>
      <c r="D38" s="19">
        <v>721.7</v>
      </c>
    </row>
    <row r="39" spans="1:4" s="33" customFormat="1" ht="20.25" customHeight="1" x14ac:dyDescent="0.2">
      <c r="A39" s="12" t="s">
        <v>62</v>
      </c>
      <c r="B39" s="13" t="s">
        <v>63</v>
      </c>
      <c r="C39" s="14">
        <f>C40</f>
        <v>2077.8000000000002</v>
      </c>
      <c r="D39" s="15">
        <f>D40</f>
        <v>1894.7</v>
      </c>
    </row>
    <row r="40" spans="1:4" s="33" customFormat="1" ht="19.5" customHeight="1" x14ac:dyDescent="0.25">
      <c r="A40" s="22" t="s">
        <v>64</v>
      </c>
      <c r="B40" s="17" t="s">
        <v>65</v>
      </c>
      <c r="C40" s="18">
        <v>2077.8000000000002</v>
      </c>
      <c r="D40" s="19">
        <v>1894.7</v>
      </c>
    </row>
    <row r="41" spans="1:4" s="33" customFormat="1" ht="20.25" customHeight="1" x14ac:dyDescent="0.2">
      <c r="A41" s="39" t="s">
        <v>66</v>
      </c>
      <c r="B41" s="13" t="s">
        <v>67</v>
      </c>
      <c r="C41" s="14">
        <f>C43+C42</f>
        <v>34581.1</v>
      </c>
      <c r="D41" s="15">
        <f>D43+D42</f>
        <v>36033.5</v>
      </c>
    </row>
    <row r="42" spans="1:4" ht="21.75" customHeight="1" x14ac:dyDescent="0.25">
      <c r="A42" s="16" t="s">
        <v>68</v>
      </c>
      <c r="B42" s="40" t="s">
        <v>69</v>
      </c>
      <c r="C42" s="18">
        <v>34197.599999999999</v>
      </c>
      <c r="D42" s="19">
        <v>35633.9</v>
      </c>
    </row>
    <row r="43" spans="1:4" ht="20.25" customHeight="1" x14ac:dyDescent="0.25">
      <c r="A43" s="16" t="s">
        <v>70</v>
      </c>
      <c r="B43" s="41" t="s">
        <v>71</v>
      </c>
      <c r="C43" s="18">
        <v>383.5</v>
      </c>
      <c r="D43" s="19">
        <v>399.6</v>
      </c>
    </row>
    <row r="44" spans="1:4" ht="20.25" customHeight="1" x14ac:dyDescent="0.2">
      <c r="A44" s="12" t="s">
        <v>72</v>
      </c>
      <c r="B44" s="13" t="s">
        <v>73</v>
      </c>
      <c r="C44" s="14">
        <f>C46+C45+C47</f>
        <v>4108.8</v>
      </c>
      <c r="D44" s="15">
        <f>D46+D45+D47</f>
        <v>4108.8</v>
      </c>
    </row>
    <row r="45" spans="1:4" ht="44.25" customHeight="1" x14ac:dyDescent="0.25">
      <c r="A45" s="22" t="s">
        <v>74</v>
      </c>
      <c r="B45" s="42" t="s">
        <v>75</v>
      </c>
      <c r="C45" s="18">
        <v>498.8</v>
      </c>
      <c r="D45" s="19">
        <v>498.8</v>
      </c>
    </row>
    <row r="46" spans="1:4" ht="21" customHeight="1" x14ac:dyDescent="0.25">
      <c r="A46" s="22" t="s">
        <v>76</v>
      </c>
      <c r="B46" s="26" t="s">
        <v>77</v>
      </c>
      <c r="C46" s="18">
        <v>1710</v>
      </c>
      <c r="D46" s="19">
        <v>1710</v>
      </c>
    </row>
    <row r="47" spans="1:4" ht="43.5" customHeight="1" x14ac:dyDescent="0.25">
      <c r="A47" s="22" t="s">
        <v>78</v>
      </c>
      <c r="B47" s="26" t="s">
        <v>79</v>
      </c>
      <c r="C47" s="18">
        <v>1900</v>
      </c>
      <c r="D47" s="19">
        <v>1900</v>
      </c>
    </row>
    <row r="48" spans="1:4" ht="18" customHeight="1" x14ac:dyDescent="0.2">
      <c r="A48" s="12" t="s">
        <v>80</v>
      </c>
      <c r="B48" s="13" t="s">
        <v>81</v>
      </c>
      <c r="C48" s="14">
        <v>100</v>
      </c>
      <c r="D48" s="15">
        <v>100</v>
      </c>
    </row>
    <row r="49" spans="1:4" ht="21" customHeight="1" x14ac:dyDescent="0.2">
      <c r="A49" s="12" t="s">
        <v>82</v>
      </c>
      <c r="B49" s="43" t="s">
        <v>83</v>
      </c>
      <c r="C49" s="44">
        <f>C52+C50</f>
        <v>1163734.8</v>
      </c>
      <c r="D49" s="45">
        <f>D52+D50</f>
        <v>1305095.7999999998</v>
      </c>
    </row>
    <row r="50" spans="1:4" ht="16.5" hidden="1" customHeight="1" x14ac:dyDescent="0.2">
      <c r="A50" s="39" t="s">
        <v>84</v>
      </c>
      <c r="B50" s="13" t="s">
        <v>85</v>
      </c>
      <c r="C50" s="44">
        <f>C51</f>
        <v>0</v>
      </c>
      <c r="D50" s="45">
        <f>D51</f>
        <v>0</v>
      </c>
    </row>
    <row r="51" spans="1:4" ht="14.25" hidden="1" customHeight="1" x14ac:dyDescent="0.25">
      <c r="A51" s="46" t="s">
        <v>86</v>
      </c>
      <c r="B51" s="47" t="s">
        <v>87</v>
      </c>
      <c r="C51" s="18">
        <v>0</v>
      </c>
      <c r="D51" s="19">
        <v>0</v>
      </c>
    </row>
    <row r="52" spans="1:4" ht="19.5" customHeight="1" x14ac:dyDescent="0.2">
      <c r="A52" s="12" t="s">
        <v>88</v>
      </c>
      <c r="B52" s="13" t="s">
        <v>89</v>
      </c>
      <c r="C52" s="14">
        <f>SUM(C53:C56)</f>
        <v>1163734.8</v>
      </c>
      <c r="D52" s="15">
        <f>SUM(D53:D56)</f>
        <v>1305095.7999999998</v>
      </c>
    </row>
    <row r="53" spans="1:4" ht="20.25" customHeight="1" x14ac:dyDescent="0.25">
      <c r="A53" s="22" t="s">
        <v>90</v>
      </c>
      <c r="B53" s="48" t="s">
        <v>91</v>
      </c>
      <c r="C53" s="18">
        <v>95456.1</v>
      </c>
      <c r="D53" s="19">
        <v>124931.1</v>
      </c>
    </row>
    <row r="54" spans="1:4" ht="20.25" customHeight="1" x14ac:dyDescent="0.25">
      <c r="A54" s="22" t="s">
        <v>92</v>
      </c>
      <c r="B54" s="48" t="s">
        <v>93</v>
      </c>
      <c r="C54" s="18">
        <f>25346.7+34885.3</f>
        <v>60232</v>
      </c>
      <c r="D54" s="19">
        <f>25938.9+123537.2</f>
        <v>149476.1</v>
      </c>
    </row>
    <row r="55" spans="1:4" s="49" customFormat="1" ht="21" customHeight="1" x14ac:dyDescent="0.25">
      <c r="A55" s="22" t="s">
        <v>94</v>
      </c>
      <c r="B55" s="48" t="s">
        <v>95</v>
      </c>
      <c r="C55" s="18">
        <f>946914.4+14627.2+799.9</f>
        <v>962341.5</v>
      </c>
      <c r="D55" s="19">
        <f>941055.6+43130.6+797.2</f>
        <v>984983.39999999991</v>
      </c>
    </row>
    <row r="56" spans="1:4" ht="20.25" customHeight="1" x14ac:dyDescent="0.25">
      <c r="A56" s="50" t="s">
        <v>96</v>
      </c>
      <c r="B56" s="51" t="s">
        <v>97</v>
      </c>
      <c r="C56" s="52">
        <f>45668.2+37</f>
        <v>45705.2</v>
      </c>
      <c r="D56" s="53">
        <f>45668.2+37</f>
        <v>45705.2</v>
      </c>
    </row>
    <row r="57" spans="1:4" ht="15.75" x14ac:dyDescent="0.25">
      <c r="A57" s="68" t="s">
        <v>98</v>
      </c>
      <c r="B57" s="69"/>
      <c r="C57" s="54">
        <f>C49+C14</f>
        <v>1888141.3000000003</v>
      </c>
      <c r="D57" s="55">
        <f>D49+D14</f>
        <v>2046743.1999999997</v>
      </c>
    </row>
    <row r="58" spans="1:4" x14ac:dyDescent="0.2">
      <c r="C58" s="56"/>
      <c r="D58" s="56"/>
    </row>
    <row r="59" spans="1:4" x14ac:dyDescent="0.2">
      <c r="C59" s="56"/>
      <c r="D59" s="56"/>
    </row>
    <row r="60" spans="1:4" x14ac:dyDescent="0.2">
      <c r="C60" s="57"/>
      <c r="D60" s="57"/>
    </row>
    <row r="64" spans="1:4" x14ac:dyDescent="0.2">
      <c r="C64" s="58"/>
      <c r="D64" s="58"/>
    </row>
  </sheetData>
  <mergeCells count="6">
    <mergeCell ref="A57:B57"/>
    <mergeCell ref="A10:D10"/>
    <mergeCell ref="A11:D11"/>
    <mergeCell ref="A12:A13"/>
    <mergeCell ref="B12:B13"/>
    <mergeCell ref="C12:D12"/>
  </mergeCells>
  <pageMargins left="0.78740157480314954" right="0.39370078740157477" top="0.39370078740157477" bottom="0" header="0.31496099999999999" footer="0.31496099999999999"/>
  <pageSetup paperSize="9" scale="66" fitToHeight="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2.1 на 2026-2027</vt:lpstr>
      <vt:lpstr>'прил. 2.1 на 2026-2027'!Print_Titles</vt:lpstr>
    </vt:vector>
  </TitlesOfParts>
  <Company>bud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Сурядная</dc:creator>
  <cp:lastModifiedBy>User</cp:lastModifiedBy>
  <cp:revision>6</cp:revision>
  <cp:lastPrinted>2025-06-20T07:16:47Z</cp:lastPrinted>
  <dcterms:created xsi:type="dcterms:W3CDTF">2005-12-26T07:27:00Z</dcterms:created>
  <dcterms:modified xsi:type="dcterms:W3CDTF">2025-06-20T07:17:10Z</dcterms:modified>
  <cp:version>917504</cp:version>
</cp:coreProperties>
</file>