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D:\Документы\ПРОЕКТЫ РЕШЕНИЙ 5 созыв\2025 год\18.06.2025\Приложения к решению 84-рсд\"/>
    </mc:Choice>
  </mc:AlternateContent>
  <xr:revisionPtr revIDLastSave="0" documentId="13_ncr:1_{2CA2797D-3713-4E95-8B96-F03CE09558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ил. 2 на 2025г." sheetId="1" r:id="rId1"/>
  </sheets>
  <definedNames>
    <definedName name="Print_Titles" localSheetId="0">'прил. 2 на 2025г.'!$13:$14</definedName>
    <definedName name="_xlnm.Print_Area" localSheetId="0">'прил. 2 на 2025г.'!$A$1:$C$61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0" i="1" l="1"/>
  <c r="C59" i="1"/>
  <c r="C58" i="1"/>
  <c r="C56" i="1" s="1"/>
  <c r="C55" i="1" s="1"/>
  <c r="C57" i="1"/>
  <c r="C53" i="1"/>
  <c r="C52" i="1"/>
  <c r="C50" i="1"/>
  <c r="C49" i="1"/>
  <c r="C48" i="1"/>
  <c r="C46" i="1"/>
  <c r="C44" i="1"/>
  <c r="C43" i="1"/>
  <c r="C41" i="1"/>
  <c r="C38" i="1"/>
  <c r="C36" i="1"/>
  <c r="C30" i="1" s="1"/>
  <c r="C32" i="1"/>
  <c r="C31" i="1"/>
  <c r="C29" i="1"/>
  <c r="C28" i="1"/>
  <c r="C25" i="1"/>
  <c r="C24" i="1"/>
  <c r="C22" i="1"/>
  <c r="C21" i="1"/>
  <c r="C18" i="1"/>
  <c r="C17" i="1" s="1"/>
  <c r="C16" i="1" s="1"/>
  <c r="C15" i="1" s="1"/>
  <c r="C61" i="1" l="1"/>
</calcChain>
</file>

<file path=xl/sharedStrings.xml><?xml version="1.0" encoding="utf-8"?>
<sst xmlns="http://schemas.openxmlformats.org/spreadsheetml/2006/main" count="104" uniqueCount="104">
  <si>
    <t xml:space="preserve">                                                                          Приложение  2</t>
  </si>
  <si>
    <t>к решению Совета депутатов</t>
  </si>
  <si>
    <t>муниципального образования</t>
  </si>
  <si>
    <t>Сланцевский муниципальный район</t>
  </si>
  <si>
    <t>Ленинградской области</t>
  </si>
  <si>
    <t xml:space="preserve"> от      20.12.2024   №   44-рсд</t>
  </si>
  <si>
    <t>Прогнозируемые поступления налоговых, неналоговых доходов и безвозмездных поступлений в бюджет муниципального образования Сланцевский муниципальный район Ленинградской области по кодам видов доходов на 2025 год</t>
  </si>
  <si>
    <t>Код бюджетной классификации</t>
  </si>
  <si>
    <t xml:space="preserve">           Источник доходов</t>
  </si>
  <si>
    <t>Сумма (тыс.руб.)</t>
  </si>
  <si>
    <t xml:space="preserve"> 1 00 00000 00 0000 000 </t>
  </si>
  <si>
    <t>Налоговые и неналоговые доходы</t>
  </si>
  <si>
    <t xml:space="preserve"> 1 01 00000 00 0000 000  </t>
  </si>
  <si>
    <t>Налоги на прибыль, доходы</t>
  </si>
  <si>
    <t xml:space="preserve"> 1 01 02000 01 0000 110  </t>
  </si>
  <si>
    <t xml:space="preserve">Налог на доходы физических лиц                     </t>
  </si>
  <si>
    <t xml:space="preserve"> 1 01 02010 01 0000 110  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</si>
  <si>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
</t>
  </si>
  <si>
    <t xml:space="preserve"> 1 01 02020 01 0000 110  </t>
  </si>
  <si>
    <t xml:space="preserve"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
</t>
  </si>
  <si>
    <t xml:space="preserve"> 1 01 02030 01 0000 110  </t>
  </si>
  <si>
    <t xml:space="preserve"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налоговым резидентом Российской Федерации в виде дивидендов)
</t>
  </si>
  <si>
    <t xml:space="preserve"> 1 01 02040 01 0000 110  </t>
  </si>
  <si>
    <t xml:space="preserve"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
</t>
  </si>
  <si>
    <t xml:space="preserve"> 1 03 00000 00 0000 000</t>
  </si>
  <si>
    <t>Налоги на товары (работы, услуги), реализуемые на территории Российской Федерации</t>
  </si>
  <si>
    <t xml:space="preserve"> 1 03 02000 01 0000 110</t>
  </si>
  <si>
    <t>Акцизы по подакцизным товарам (продукции), производимым на территории Российской Федерации</t>
  </si>
  <si>
    <t xml:space="preserve"> 1 05 00000 00 0000 000 </t>
  </si>
  <si>
    <t xml:space="preserve"> Налоги на совокупный доход</t>
  </si>
  <si>
    <t xml:space="preserve"> 1 05 01000 00 0000 110</t>
  </si>
  <si>
    <t xml:space="preserve"> Налог, взимаемый в связи с применением упрощенной системы налогообложения </t>
  </si>
  <si>
    <t xml:space="preserve"> 1 05 02000 02 0000 110</t>
  </si>
  <si>
    <t xml:space="preserve"> Единый налог на вмененный доход для отдельных видов деятельности</t>
  </si>
  <si>
    <t xml:space="preserve"> 1 05 03000 01 0000 110</t>
  </si>
  <si>
    <t xml:space="preserve"> Единый сельскохозяйственный налог</t>
  </si>
  <si>
    <t xml:space="preserve"> 1 05 04000 02 0000 110</t>
  </si>
  <si>
    <t xml:space="preserve"> Налог, взимаемый в связи с применением патентной системы налогообложения</t>
  </si>
  <si>
    <t xml:space="preserve"> 1 08 00000 00 0000 000</t>
  </si>
  <si>
    <t xml:space="preserve"> Государственная пошлина</t>
  </si>
  <si>
    <t xml:space="preserve"> 1 11 00000 00 0000 000</t>
  </si>
  <si>
    <t xml:space="preserve"> Доходы от использования имущества, находящегося в государственной и муниципальной собственности</t>
  </si>
  <si>
    <t xml:space="preserve"> 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</si>
  <si>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</si>
  <si>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1 11 05010 00 0000 120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</si>
  <si>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</si>
  <si>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1 11 05020 00 0000 120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</si>
  <si>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</si>
  <si>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1 11 05030 00 0000 120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</si>
  <si>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</si>
  <si>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 xml:space="preserve"> 1 11 05070 00 0000 120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</si>
  <si>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</si>
  <si>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 xml:space="preserve"> 1 11 07000 00 0000 120</t>
  </si>
  <si>
    <t>Платежи от государственных и муниципальных унитарных предприятий</t>
  </si>
  <si>
    <t xml:space="preserve"> 1 11 07010 00 0000 120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</si>
  <si>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</si>
  <si>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 xml:space="preserve"> 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</si>
  <si>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</si>
  <si>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1 11 09040 00 0000 120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</si>
  <si>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</si>
  <si>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1 11 09080 00 0000 120</t>
  </si>
  <si>
    <t xml:space="preserve"> 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</si>
  <si>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 xml:space="preserve"> 1 12 00000 00 0000 000</t>
  </si>
  <si>
    <t>Платежи при пользовании природными ресурсами</t>
  </si>
  <si>
    <t xml:space="preserve"> 1 12 01000 01 0000 120</t>
  </si>
  <si>
    <t>Плата за негативное воздействие на окружающую среду</t>
  </si>
  <si>
    <t xml:space="preserve"> 1 13 00000 00 0000 000</t>
  </si>
  <si>
    <t>Доходы от оказания платных услуг (работ) и компенсации затрат государства</t>
  </si>
  <si>
    <t xml:space="preserve"> 1 13 01000 00 0000 130</t>
  </si>
  <si>
    <t>Доходы от оказания платных услуг (работ)</t>
  </si>
  <si>
    <t xml:space="preserve"> 1 13 02000 00 0000 130</t>
  </si>
  <si>
    <t>Доходы от компенсации затрат государства</t>
  </si>
  <si>
    <t xml:space="preserve"> 1 14 00000 00 0000 000</t>
  </si>
  <si>
    <t xml:space="preserve"> Доходы от продажи материальных и нематериальных активов</t>
  </si>
  <si>
    <t xml:space="preserve"> 1 14 02000 00 0000 00,0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</si>
  <si>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</si>
  <si>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1 14 06000 00 0000 430</t>
  </si>
  <si>
    <t xml:space="preserve">Доходы от продажи земельных участков, находящихся в государственной и муниципальной собственности </t>
  </si>
  <si>
    <t>1 14 06300 00 0000 430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</si>
  <si>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</si>
  <si>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 xml:space="preserve"> 1 15 00000 00 0000 000</t>
  </si>
  <si>
    <t>Административные платежи и сборы</t>
  </si>
  <si>
    <t xml:space="preserve"> 1 15 02050 05 0000 140</t>
  </si>
  <si>
    <t>Платежи, взимаемые организациями муниципальных районов за выполнение определенных функций</t>
  </si>
  <si>
    <t xml:space="preserve"> 1 16 00000 00 0000 000</t>
  </si>
  <si>
    <t xml:space="preserve"> Штрафы, санкции, возмещение ущерба</t>
  </si>
  <si>
    <t xml:space="preserve"> 1 17 00000 00 0000 000</t>
  </si>
  <si>
    <t xml:space="preserve"> Прочие неналоговые доходы</t>
  </si>
  <si>
    <t xml:space="preserve"> 1 17 05000 00 0000 180 
</t>
  </si>
  <si>
    <t xml:space="preserve"> Прочие неналоговые доходы </t>
  </si>
  <si>
    <t xml:space="preserve"> 2 00 00000 00 0000 000</t>
  </si>
  <si>
    <t xml:space="preserve"> Безвозмездные поступления</t>
  </si>
  <si>
    <t xml:space="preserve"> 2 02 00000 00 0000 000</t>
  </si>
  <si>
    <t xml:space="preserve"> Безвозмездные поступления от других бюджетов бюджетной системы Российской Федерации</t>
  </si>
  <si>
    <t xml:space="preserve"> 2 02 10000 00 0000 150</t>
  </si>
  <si>
    <t>Дотации бюджетам бюджетной системы Российской Федерации</t>
  </si>
  <si>
    <t xml:space="preserve"> 2 02 20000 00 0000 150</t>
  </si>
  <si>
    <t>Субсидии бюджетам бюджетной системы Российской Федерации (межбюджетные субсидии)</t>
  </si>
  <si>
    <t xml:space="preserve"> 2 02 30000 00 0000 150</t>
  </si>
  <si>
    <t>Субвенции бюджетам бюджетной системы Российской Федерации</t>
  </si>
  <si>
    <t xml:space="preserve"> 2 02 40000 00 0000 150</t>
  </si>
  <si>
    <t>Иные межбюджетные трансферты</t>
  </si>
  <si>
    <t>Всего доходов</t>
  </si>
  <si>
    <t>(в редакции решения совета депутатов от 18.06.2025 № 84-рсд)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</si>
</sst>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2" x14ac:knownFonts="1">
    <font>
      <sz val="10"/>
      <color theme="1"/>
      <name val="Arial Cyr"/>
    </font>
    <font>
      <sz val="10"/>
      <name val="Times New Roman"/>
    </font>
    <font>
      <sz val="11"/>
      <name val="Times New Roman"/>
    </font>
    <font>
      <b/>
      <sz val="14"/>
      <name val="Times New Roman"/>
    </font>
    <font>
      <b/>
      <i/>
      <sz val="10"/>
      <name val="Times New Roman"/>
    </font>
    <font>
      <b/>
      <sz val="10.5"/>
      <name val="Times New Roman"/>
    </font>
    <font>
      <b/>
      <sz val="11"/>
      <name val="Times New Roman"/>
    </font>
    <font>
      <b/>
      <sz val="10"/>
      <name val="Times New Roman"/>
    </font>
    <font>
      <sz val="10.5"/>
      <name val="Times New Roman"/>
    </font>
    <font>
      <b/>
      <sz val="9"/>
      <name val="Times New Roman"/>
    </font>
    <font>
      <sz val="12"/>
      <name val="Times New Roman"/>
    </font>
    <font>
      <b/>
      <sz val="12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indexed="65"/>
      </patternFill>
    </fill>
    <fill>
      <patternFill patternType="solid">
        <fgColor theme="0"/>
        <bgColor theme="0"/>
      </patternFill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 wrapText="1"/>
    </xf>
    <xf numFmtId="0" fontId="3" fillId="0" borderId="0" xfId="0" applyFont="1"/>
    <xf numFmtId="164" fontId="3" fillId="0" borderId="0" xfId="0" applyNumberFormat="1" applyFont="1"/>
    <xf numFmtId="0" fontId="2" fillId="0" borderId="0" xfId="0" applyFont="1"/>
    <xf numFmtId="0" fontId="5" fillId="0" borderId="7" xfId="0" applyFont="1" applyBorder="1" applyAlignment="1">
      <alignment horizontal="left" wrapText="1"/>
    </xf>
    <xf numFmtId="0" fontId="6" fillId="0" borderId="8" xfId="0" applyFont="1" applyBorder="1" applyAlignment="1">
      <alignment horizontal="left" wrapText="1"/>
    </xf>
    <xf numFmtId="165" fontId="6" fillId="0" borderId="9" xfId="0" applyNumberFormat="1" applyFont="1" applyBorder="1" applyAlignment="1">
      <alignment horizontal="right" wrapText="1"/>
    </xf>
    <xf numFmtId="0" fontId="5" fillId="0" borderId="10" xfId="0" applyFont="1" applyBorder="1"/>
    <xf numFmtId="0" fontId="5" fillId="0" borderId="11" xfId="0" applyFont="1" applyBorder="1" applyAlignment="1">
      <alignment wrapText="1"/>
    </xf>
    <xf numFmtId="165" fontId="7" fillId="0" borderId="12" xfId="0" applyNumberFormat="1" applyFont="1" applyBorder="1"/>
    <xf numFmtId="0" fontId="2" fillId="0" borderId="10" xfId="0" applyFont="1" applyBorder="1" applyAlignment="1">
      <alignment horizontal="left"/>
    </xf>
    <xf numFmtId="0" fontId="8" fillId="0" borderId="11" xfId="0" applyFont="1" applyBorder="1" applyAlignment="1">
      <alignment wrapText="1"/>
    </xf>
    <xf numFmtId="165" fontId="1" fillId="0" borderId="12" xfId="0" applyNumberFormat="1" applyFont="1" applyBorder="1"/>
    <xf numFmtId="49" fontId="1" fillId="0" borderId="11" xfId="0" applyNumberFormat="1" applyFont="1" applyBorder="1" applyAlignment="1">
      <alignment vertical="justify" wrapText="1"/>
    </xf>
    <xf numFmtId="0" fontId="5" fillId="0" borderId="13" xfId="0" applyFont="1" applyBorder="1"/>
    <xf numFmtId="0" fontId="2" fillId="0" borderId="10" xfId="0" applyFont="1" applyBorder="1"/>
    <xf numFmtId="0" fontId="5" fillId="0" borderId="7" xfId="0" applyFont="1" applyBorder="1"/>
    <xf numFmtId="0" fontId="9" fillId="0" borderId="11" xfId="0" applyFont="1" applyBorder="1" applyAlignment="1">
      <alignment wrapText="1"/>
    </xf>
    <xf numFmtId="0" fontId="2" fillId="0" borderId="7" xfId="0" applyFont="1" applyBorder="1" applyAlignment="1">
      <alignment horizontal="left"/>
    </xf>
    <xf numFmtId="0" fontId="1" fillId="0" borderId="11" xfId="0" applyFont="1" applyBorder="1" applyAlignment="1">
      <alignment wrapText="1"/>
    </xf>
    <xf numFmtId="0" fontId="2" fillId="2" borderId="10" xfId="0" applyFont="1" applyFill="1" applyBorder="1"/>
    <xf numFmtId="0" fontId="1" fillId="2" borderId="11" xfId="0" applyFont="1" applyFill="1" applyBorder="1" applyAlignment="1">
      <alignment vertical="justify" wrapText="1"/>
    </xf>
    <xf numFmtId="0" fontId="7" fillId="0" borderId="0" xfId="0" applyFont="1"/>
    <xf numFmtId="0" fontId="5" fillId="0" borderId="7" xfId="0" applyFont="1" applyBorder="1" applyAlignment="1">
      <alignment vertical="justify" wrapText="1"/>
    </xf>
    <xf numFmtId="0" fontId="5" fillId="0" borderId="11" xfId="0" applyFont="1" applyBorder="1" applyAlignment="1">
      <alignment vertical="justify" wrapText="1"/>
    </xf>
    <xf numFmtId="0" fontId="2" fillId="0" borderId="7" xfId="0" applyFont="1" applyBorder="1" applyAlignment="1">
      <alignment horizontal="left" vertical="justify" wrapText="1"/>
    </xf>
    <xf numFmtId="0" fontId="1" fillId="0" borderId="11" xfId="0" applyFont="1" applyBorder="1" applyAlignment="1">
      <alignment vertical="justify" wrapText="1"/>
    </xf>
    <xf numFmtId="49" fontId="9" fillId="0" borderId="11" xfId="0" applyNumberFormat="1" applyFont="1" applyBorder="1" applyAlignment="1">
      <alignment horizontal="left" vertical="top" wrapText="1"/>
    </xf>
    <xf numFmtId="0" fontId="2" fillId="0" borderId="7" xfId="0" applyFont="1" applyBorder="1" applyAlignment="1">
      <alignment horizontal="left" wrapText="1"/>
    </xf>
    <xf numFmtId="49" fontId="1" fillId="0" borderId="11" xfId="0" applyNumberFormat="1" applyFont="1" applyBorder="1" applyAlignment="1">
      <alignment horizontal="left" vertical="top" wrapText="1"/>
    </xf>
    <xf numFmtId="0" fontId="5" fillId="0" borderId="10" xfId="0" applyFont="1" applyBorder="1" applyAlignment="1">
      <alignment horizontal="left"/>
    </xf>
    <xf numFmtId="0" fontId="8" fillId="0" borderId="11" xfId="0" applyFont="1" applyBorder="1" applyAlignment="1">
      <alignment vertical="justify" wrapText="1"/>
    </xf>
    <xf numFmtId="0" fontId="8" fillId="0" borderId="11" xfId="0" applyFont="1" applyBorder="1" applyAlignment="1">
      <alignment horizontal="left" vertical="justify" wrapText="1"/>
    </xf>
    <xf numFmtId="49" fontId="1" fillId="0" borderId="0" xfId="0" applyNumberFormat="1" applyFont="1" applyAlignment="1">
      <alignment horizontal="left" vertical="top" wrapText="1"/>
    </xf>
    <xf numFmtId="0" fontId="7" fillId="0" borderId="10" xfId="0" applyFont="1" applyBorder="1"/>
    <xf numFmtId="0" fontId="7" fillId="0" borderId="11" xfId="0" applyFont="1" applyBorder="1" applyAlignment="1">
      <alignment wrapText="1"/>
    </xf>
    <xf numFmtId="0" fontId="1" fillId="0" borderId="10" xfId="0" applyFont="1" applyBorder="1"/>
    <xf numFmtId="0" fontId="2" fillId="0" borderId="10" xfId="0" applyFont="1" applyBorder="1" applyAlignment="1">
      <alignment vertical="justify" wrapText="1"/>
    </xf>
    <xf numFmtId="0" fontId="6" fillId="0" borderId="11" xfId="0" applyFont="1" applyBorder="1" applyAlignment="1">
      <alignment wrapText="1"/>
    </xf>
    <xf numFmtId="165" fontId="6" fillId="0" borderId="12" xfId="0" applyNumberFormat="1" applyFont="1" applyBorder="1"/>
    <xf numFmtId="0" fontId="8" fillId="0" borderId="14" xfId="0" applyFont="1" applyBorder="1" applyAlignment="1">
      <alignment vertical="justify" wrapText="1"/>
    </xf>
    <xf numFmtId="165" fontId="1" fillId="3" borderId="12" xfId="0" applyNumberFormat="1" applyFont="1" applyFill="1" applyBorder="1"/>
    <xf numFmtId="165" fontId="1" fillId="0" borderId="15" xfId="0" applyNumberFormat="1" applyFont="1" applyBorder="1"/>
    <xf numFmtId="0" fontId="2" fillId="0" borderId="16" xfId="0" applyFont="1" applyBorder="1"/>
    <xf numFmtId="0" fontId="8" fillId="0" borderId="17" xfId="0" applyFont="1" applyBorder="1" applyAlignment="1">
      <alignment vertical="justify" wrapText="1"/>
    </xf>
    <xf numFmtId="165" fontId="1" fillId="0" borderId="18" xfId="0" applyNumberFormat="1" applyFont="1" applyBorder="1"/>
    <xf numFmtId="0" fontId="10" fillId="0" borderId="0" xfId="0" applyFont="1"/>
    <xf numFmtId="165" fontId="11" fillId="0" borderId="21" xfId="0" applyNumberFormat="1" applyFont="1" applyBorder="1"/>
    <xf numFmtId="0" fontId="3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wrapText="1"/>
    </xf>
    <xf numFmtId="164" fontId="4" fillId="0" borderId="6" xfId="0" applyNumberFormat="1" applyFont="1" applyBorder="1" applyAlignment="1">
      <alignment horizontal="center" wrapText="1"/>
    </xf>
    <xf numFmtId="0" fontId="11" fillId="0" borderId="19" xfId="0" applyFont="1" applyBorder="1" applyAlignment="1">
      <alignment vertical="justify"/>
    </xf>
    <xf numFmtId="0" fontId="11" fillId="0" borderId="20" xfId="0" applyFont="1" applyBorder="1" applyAlignment="1">
      <alignment vertical="justify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F61"/>
  <sheetViews>
    <sheetView tabSelected="1" workbookViewId="0">
      <selection activeCell="F11" sqref="F11"/>
    </sheetView>
  </sheetViews>
  <sheetFormatPr defaultColWidth="8.85546875" defaultRowHeight="12.75" customHeight="1" x14ac:dyDescent="0.2"/>
  <cols>
    <col min="1" max="1" width="22.28515625" style="1" customWidth="1"/>
    <col min="2" max="2" width="93" style="1" customWidth="1"/>
    <col min="3" max="3" width="12.5703125" style="2" customWidth="1"/>
    <col min="4" max="240" width="8.85546875" style="1" customWidth="1"/>
  </cols>
  <sheetData>
    <row r="1" spans="1:3" ht="15" x14ac:dyDescent="0.25">
      <c r="C1" s="3" t="s">
        <v>0</v>
      </c>
    </row>
    <row r="2" spans="1:3" ht="15" x14ac:dyDescent="0.25">
      <c r="C2" s="3" t="s">
        <v>1</v>
      </c>
    </row>
    <row r="3" spans="1:3" ht="15" x14ac:dyDescent="0.25">
      <c r="C3" s="3" t="s">
        <v>2</v>
      </c>
    </row>
    <row r="4" spans="1:3" ht="15" x14ac:dyDescent="0.25">
      <c r="C4" s="3" t="s">
        <v>3</v>
      </c>
    </row>
    <row r="5" spans="1:3" ht="15" x14ac:dyDescent="0.25">
      <c r="C5" s="3" t="s">
        <v>4</v>
      </c>
    </row>
    <row r="6" spans="1:3" x14ac:dyDescent="0.2">
      <c r="C6" s="4" t="s">
        <v>5</v>
      </c>
    </row>
    <row r="7" spans="1:3" x14ac:dyDescent="0.2">
      <c r="C7" s="4" t="s">
        <v>103</v>
      </c>
    </row>
    <row r="8" spans="1:3" ht="15" x14ac:dyDescent="0.25">
      <c r="B8" s="5"/>
      <c r="C8" s="5"/>
    </row>
    <row r="9" spans="1:3" x14ac:dyDescent="0.2">
      <c r="B9" s="4"/>
    </row>
    <row r="10" spans="1:3" ht="53.25" customHeight="1" x14ac:dyDescent="0.3">
      <c r="A10" s="53" t="s">
        <v>6</v>
      </c>
      <c r="B10" s="53"/>
      <c r="C10" s="53"/>
    </row>
    <row r="11" spans="1:3" ht="18.75" customHeight="1" x14ac:dyDescent="0.3">
      <c r="A11" s="6"/>
      <c r="B11" s="6"/>
      <c r="C11" s="7"/>
    </row>
    <row r="12" spans="1:3" ht="15" x14ac:dyDescent="0.25">
      <c r="B12" s="8"/>
    </row>
    <row r="13" spans="1:3" x14ac:dyDescent="0.2">
      <c r="A13" s="54" t="s">
        <v>7</v>
      </c>
      <c r="B13" s="56" t="s">
        <v>8</v>
      </c>
      <c r="C13" s="58" t="s">
        <v>9</v>
      </c>
    </row>
    <row r="14" spans="1:3" x14ac:dyDescent="0.2">
      <c r="A14" s="55"/>
      <c r="B14" s="57"/>
      <c r="C14" s="59"/>
    </row>
    <row r="15" spans="1:3" ht="20.25" customHeight="1" x14ac:dyDescent="0.2">
      <c r="A15" s="9" t="s">
        <v>10</v>
      </c>
      <c r="B15" s="10" t="s">
        <v>11</v>
      </c>
      <c r="C15" s="11">
        <f>C16+C24+C29+C30+C41+C46+C50+C52+C43+C22+C53</f>
        <v>898670</v>
      </c>
    </row>
    <row r="16" spans="1:3" ht="18" customHeight="1" x14ac:dyDescent="0.2">
      <c r="A16" s="12" t="s">
        <v>12</v>
      </c>
      <c r="B16" s="13" t="s">
        <v>13</v>
      </c>
      <c r="C16" s="14">
        <f>C17</f>
        <v>522385.1</v>
      </c>
    </row>
    <row r="17" spans="1:3" ht="20.25" customHeight="1" x14ac:dyDescent="0.25">
      <c r="A17" s="15" t="s">
        <v>14</v>
      </c>
      <c r="B17" s="16" t="s">
        <v>15</v>
      </c>
      <c r="C17" s="17">
        <f>SUM(C18:C21)</f>
        <v>522385.1</v>
      </c>
    </row>
    <row r="18" spans="1:3" ht="56.25" customHeight="1" x14ac:dyDescent="0.25">
      <c r="A18" s="15" t="s">
        <v>16</v>
      </c>
      <c r="B18" s="18" t="s">
        <v>17</v>
      </c>
      <c r="C18" s="17">
        <f>376474.6+20000+30000+45330+12234.2+7000</f>
        <v>491038.8</v>
      </c>
    </row>
    <row r="19" spans="1:3" ht="56.45" customHeight="1" x14ac:dyDescent="0.25">
      <c r="A19" s="15" t="s">
        <v>18</v>
      </c>
      <c r="B19" s="18" t="s">
        <v>19</v>
      </c>
      <c r="C19" s="17">
        <v>4048.1</v>
      </c>
    </row>
    <row r="20" spans="1:3" ht="41.25" customHeight="1" x14ac:dyDescent="0.25">
      <c r="A20" s="15" t="s">
        <v>20</v>
      </c>
      <c r="B20" s="18" t="s">
        <v>21</v>
      </c>
      <c r="C20" s="17">
        <v>14978</v>
      </c>
    </row>
    <row r="21" spans="1:3" ht="38.25" customHeight="1" x14ac:dyDescent="0.25">
      <c r="A21" s="15" t="s">
        <v>22</v>
      </c>
      <c r="B21" s="18" t="s">
        <v>23</v>
      </c>
      <c r="C21" s="17">
        <f>9310.7+3009.5</f>
        <v>12320.2</v>
      </c>
    </row>
    <row r="22" spans="1:3" ht="20.25" customHeight="1" x14ac:dyDescent="0.2">
      <c r="A22" s="19" t="s">
        <v>24</v>
      </c>
      <c r="B22" s="13" t="s">
        <v>25</v>
      </c>
      <c r="C22" s="14">
        <f>C23</f>
        <v>1389</v>
      </c>
    </row>
    <row r="23" spans="1:3" ht="23.25" customHeight="1" x14ac:dyDescent="0.25">
      <c r="A23" s="20" t="s">
        <v>26</v>
      </c>
      <c r="B23" s="16" t="s">
        <v>27</v>
      </c>
      <c r="C23" s="17">
        <v>1389</v>
      </c>
    </row>
    <row r="24" spans="1:3" ht="18.75" customHeight="1" x14ac:dyDescent="0.2">
      <c r="A24" s="12" t="s">
        <v>28</v>
      </c>
      <c r="B24" s="13" t="s">
        <v>29</v>
      </c>
      <c r="C24" s="14">
        <f>SUM(C25:C28)</f>
        <v>243551</v>
      </c>
    </row>
    <row r="25" spans="1:3" ht="17.25" customHeight="1" x14ac:dyDescent="0.25">
      <c r="A25" s="15" t="s">
        <v>30</v>
      </c>
      <c r="B25" s="16" t="s">
        <v>31</v>
      </c>
      <c r="C25" s="17">
        <f>204574+12158+20000</f>
        <v>236732</v>
      </c>
    </row>
    <row r="26" spans="1:3" ht="15" hidden="1" x14ac:dyDescent="0.25">
      <c r="A26" s="15" t="s">
        <v>32</v>
      </c>
      <c r="B26" s="16" t="s">
        <v>33</v>
      </c>
      <c r="C26" s="17">
        <v>0</v>
      </c>
    </row>
    <row r="27" spans="1:3" ht="21" customHeight="1" x14ac:dyDescent="0.25">
      <c r="A27" s="15" t="s">
        <v>34</v>
      </c>
      <c r="B27" s="16" t="s">
        <v>35</v>
      </c>
      <c r="C27" s="17">
        <v>36</v>
      </c>
    </row>
    <row r="28" spans="1:3" ht="17.25" customHeight="1" x14ac:dyDescent="0.25">
      <c r="A28" s="15" t="s">
        <v>36</v>
      </c>
      <c r="B28" s="16" t="s">
        <v>37</v>
      </c>
      <c r="C28" s="17">
        <f>3780+2503+500</f>
        <v>6783</v>
      </c>
    </row>
    <row r="29" spans="1:3" ht="19.5" customHeight="1" x14ac:dyDescent="0.2">
      <c r="A29" s="12" t="s">
        <v>38</v>
      </c>
      <c r="B29" s="13" t="s">
        <v>39</v>
      </c>
      <c r="C29" s="14">
        <f>9842+5826+12000</f>
        <v>27668</v>
      </c>
    </row>
    <row r="30" spans="1:3" ht="27" x14ac:dyDescent="0.2">
      <c r="A30" s="12" t="s">
        <v>40</v>
      </c>
      <c r="B30" s="13" t="s">
        <v>41</v>
      </c>
      <c r="C30" s="14">
        <f>C31+C36+C38</f>
        <v>54367.399999999994</v>
      </c>
    </row>
    <row r="31" spans="1:3" ht="43.5" customHeight="1" x14ac:dyDescent="0.2">
      <c r="A31" s="21" t="s">
        <v>42</v>
      </c>
      <c r="B31" s="22" t="s">
        <v>43</v>
      </c>
      <c r="C31" s="14">
        <f>C32+C35+C33+C34</f>
        <v>53366.7</v>
      </c>
    </row>
    <row r="32" spans="1:3" ht="34.5" customHeight="1" x14ac:dyDescent="0.25">
      <c r="A32" s="23" t="s">
        <v>44</v>
      </c>
      <c r="B32" s="24" t="s">
        <v>45</v>
      </c>
      <c r="C32" s="17">
        <f>33736+10965</f>
        <v>44701</v>
      </c>
    </row>
    <row r="33" spans="1:3" ht="45.75" customHeight="1" x14ac:dyDescent="0.25">
      <c r="A33" s="23" t="s">
        <v>46</v>
      </c>
      <c r="B33" s="24" t="s">
        <v>47</v>
      </c>
      <c r="C33" s="17">
        <v>265.5</v>
      </c>
    </row>
    <row r="34" spans="1:3" ht="42" customHeight="1" x14ac:dyDescent="0.25">
      <c r="A34" s="23" t="s">
        <v>48</v>
      </c>
      <c r="B34" s="24" t="s">
        <v>49</v>
      </c>
      <c r="C34" s="17">
        <v>15.2</v>
      </c>
    </row>
    <row r="35" spans="1:3" ht="27" customHeight="1" x14ac:dyDescent="0.25">
      <c r="A35" s="25" t="s">
        <v>50</v>
      </c>
      <c r="B35" s="26" t="s">
        <v>51</v>
      </c>
      <c r="C35" s="17">
        <v>8385</v>
      </c>
    </row>
    <row r="36" spans="1:3" s="27" customFormat="1" ht="13.5" hidden="1" x14ac:dyDescent="0.2">
      <c r="A36" s="28" t="s">
        <v>52</v>
      </c>
      <c r="B36" s="29" t="s">
        <v>53</v>
      </c>
      <c r="C36" s="14">
        <f>C37</f>
        <v>0</v>
      </c>
    </row>
    <row r="37" spans="1:3" ht="25.5" hidden="1" x14ac:dyDescent="0.2">
      <c r="A37" s="30" t="s">
        <v>54</v>
      </c>
      <c r="B37" s="31" t="s">
        <v>55</v>
      </c>
      <c r="C37" s="17">
        <v>0</v>
      </c>
    </row>
    <row r="38" spans="1:3" ht="42.75" customHeight="1" x14ac:dyDescent="0.2">
      <c r="A38" s="9" t="s">
        <v>56</v>
      </c>
      <c r="B38" s="32" t="s">
        <v>57</v>
      </c>
      <c r="C38" s="14">
        <f>SUM(C39:C40)</f>
        <v>1000.7</v>
      </c>
    </row>
    <row r="39" spans="1:3" ht="46.5" customHeight="1" x14ac:dyDescent="0.25">
      <c r="A39" s="33" t="s">
        <v>58</v>
      </c>
      <c r="B39" s="34" t="s">
        <v>59</v>
      </c>
      <c r="C39" s="17">
        <v>279</v>
      </c>
    </row>
    <row r="40" spans="1:3" ht="54.75" customHeight="1" x14ac:dyDescent="0.25">
      <c r="A40" s="33" t="s">
        <v>60</v>
      </c>
      <c r="B40" s="34" t="s">
        <v>61</v>
      </c>
      <c r="C40" s="17">
        <v>721.7</v>
      </c>
    </row>
    <row r="41" spans="1:3" ht="16.5" customHeight="1" x14ac:dyDescent="0.2">
      <c r="A41" s="12" t="s">
        <v>62</v>
      </c>
      <c r="B41" s="13" t="s">
        <v>63</v>
      </c>
      <c r="C41" s="14">
        <f>C42</f>
        <v>2302.6</v>
      </c>
    </row>
    <row r="42" spans="1:3" ht="18.75" customHeight="1" x14ac:dyDescent="0.25">
      <c r="A42" s="20" t="s">
        <v>64</v>
      </c>
      <c r="B42" s="16" t="s">
        <v>65</v>
      </c>
      <c r="C42" s="17">
        <v>2302.6</v>
      </c>
    </row>
    <row r="43" spans="1:3" s="27" customFormat="1" ht="18" customHeight="1" x14ac:dyDescent="0.2">
      <c r="A43" s="35" t="s">
        <v>66</v>
      </c>
      <c r="B43" s="13" t="s">
        <v>67</v>
      </c>
      <c r="C43" s="14">
        <f>C45+C44</f>
        <v>34311.599999999999</v>
      </c>
    </row>
    <row r="44" spans="1:3" s="27" customFormat="1" ht="17.25" customHeight="1" x14ac:dyDescent="0.25">
      <c r="A44" s="15" t="s">
        <v>68</v>
      </c>
      <c r="B44" s="36" t="s">
        <v>69</v>
      </c>
      <c r="C44" s="17">
        <f>32725+1000+219.6</f>
        <v>33944.6</v>
      </c>
    </row>
    <row r="45" spans="1:3" s="27" customFormat="1" ht="20.25" customHeight="1" x14ac:dyDescent="0.25">
      <c r="A45" s="15" t="s">
        <v>70</v>
      </c>
      <c r="B45" s="37" t="s">
        <v>71</v>
      </c>
      <c r="C45" s="17">
        <v>367</v>
      </c>
    </row>
    <row r="46" spans="1:3" ht="18" customHeight="1" x14ac:dyDescent="0.2">
      <c r="A46" s="12" t="s">
        <v>72</v>
      </c>
      <c r="B46" s="13" t="s">
        <v>73</v>
      </c>
      <c r="C46" s="14">
        <f>C48+C47+C49</f>
        <v>7615.3</v>
      </c>
    </row>
    <row r="47" spans="1:3" ht="45" customHeight="1" x14ac:dyDescent="0.25">
      <c r="A47" s="20" t="s">
        <v>74</v>
      </c>
      <c r="B47" s="38" t="s">
        <v>75</v>
      </c>
      <c r="C47" s="17">
        <v>850.3</v>
      </c>
    </row>
    <row r="48" spans="1:3" ht="22.5" customHeight="1" x14ac:dyDescent="0.25">
      <c r="A48" s="20" t="s">
        <v>76</v>
      </c>
      <c r="B48" s="24" t="s">
        <v>77</v>
      </c>
      <c r="C48" s="17">
        <f>1710+2145</f>
        <v>3855</v>
      </c>
    </row>
    <row r="49" spans="1:3" ht="42.75" customHeight="1" x14ac:dyDescent="0.25">
      <c r="A49" s="20" t="s">
        <v>78</v>
      </c>
      <c r="B49" s="24" t="s">
        <v>79</v>
      </c>
      <c r="C49" s="17">
        <f>1900+1010</f>
        <v>2910</v>
      </c>
    </row>
    <row r="50" spans="1:3" hidden="1" x14ac:dyDescent="0.2">
      <c r="A50" s="39" t="s">
        <v>80</v>
      </c>
      <c r="B50" s="40" t="s">
        <v>81</v>
      </c>
      <c r="C50" s="14">
        <f>C51</f>
        <v>0</v>
      </c>
    </row>
    <row r="51" spans="1:3" ht="12.75" hidden="1" customHeight="1" x14ac:dyDescent="0.2">
      <c r="A51" s="41" t="s">
        <v>82</v>
      </c>
      <c r="B51" s="24" t="s">
        <v>83</v>
      </c>
      <c r="C51" s="17">
        <v>0</v>
      </c>
    </row>
    <row r="52" spans="1:3" ht="18.75" customHeight="1" x14ac:dyDescent="0.2">
      <c r="A52" s="12" t="s">
        <v>84</v>
      </c>
      <c r="B52" s="13" t="s">
        <v>85</v>
      </c>
      <c r="C52" s="14">
        <f>100+3880</f>
        <v>3980</v>
      </c>
    </row>
    <row r="53" spans="1:3" ht="18.75" customHeight="1" x14ac:dyDescent="0.2">
      <c r="A53" s="12" t="s">
        <v>86</v>
      </c>
      <c r="B53" s="13" t="s">
        <v>87</v>
      </c>
      <c r="C53" s="14">
        <f>C54</f>
        <v>1100</v>
      </c>
    </row>
    <row r="54" spans="1:3" ht="18.75" customHeight="1" x14ac:dyDescent="0.2">
      <c r="A54" s="42" t="s">
        <v>88</v>
      </c>
      <c r="B54" s="36" t="s">
        <v>89</v>
      </c>
      <c r="C54" s="17">
        <v>1100</v>
      </c>
    </row>
    <row r="55" spans="1:3" ht="18" customHeight="1" x14ac:dyDescent="0.2">
      <c r="A55" s="12" t="s">
        <v>90</v>
      </c>
      <c r="B55" s="43" t="s">
        <v>91</v>
      </c>
      <c r="C55" s="44">
        <f>C56</f>
        <v>1459998.7</v>
      </c>
    </row>
    <row r="56" spans="1:3" ht="18" customHeight="1" x14ac:dyDescent="0.2">
      <c r="A56" s="12" t="s">
        <v>92</v>
      </c>
      <c r="B56" s="13" t="s">
        <v>93</v>
      </c>
      <c r="C56" s="14">
        <f>SUM(C57:C60)</f>
        <v>1459998.7</v>
      </c>
    </row>
    <row r="57" spans="1:3" ht="18.75" customHeight="1" x14ac:dyDescent="0.25">
      <c r="A57" s="20" t="s">
        <v>94</v>
      </c>
      <c r="B57" s="45" t="s">
        <v>95</v>
      </c>
      <c r="C57" s="17">
        <f>159292.4+186</f>
        <v>159478.39999999999</v>
      </c>
    </row>
    <row r="58" spans="1:3" ht="18" customHeight="1" x14ac:dyDescent="0.25">
      <c r="A58" s="20" t="s">
        <v>96</v>
      </c>
      <c r="B58" s="45" t="s">
        <v>97</v>
      </c>
      <c r="C58" s="46">
        <f>190606.2+19461.5+6867.4</f>
        <v>216935.1</v>
      </c>
    </row>
    <row r="59" spans="1:3" ht="18" customHeight="1" x14ac:dyDescent="0.25">
      <c r="A59" s="20" t="s">
        <v>98</v>
      </c>
      <c r="B59" s="45" t="s">
        <v>99</v>
      </c>
      <c r="C59" s="47">
        <f>978336.3+14667.2+44873.3</f>
        <v>1037876.8</v>
      </c>
    </row>
    <row r="60" spans="1:3" ht="22.5" customHeight="1" x14ac:dyDescent="0.25">
      <c r="A60" s="48" t="s">
        <v>100</v>
      </c>
      <c r="B60" s="49" t="s">
        <v>101</v>
      </c>
      <c r="C60" s="50">
        <f>45668.2+40.2</f>
        <v>45708.399999999994</v>
      </c>
    </row>
    <row r="61" spans="1:3" s="51" customFormat="1" ht="15.75" x14ac:dyDescent="0.25">
      <c r="A61" s="60" t="s">
        <v>102</v>
      </c>
      <c r="B61" s="61"/>
      <c r="C61" s="52">
        <f>C55+C15</f>
        <v>2358668.7000000002</v>
      </c>
    </row>
  </sheetData>
  <mergeCells count="5">
    <mergeCell ref="A10:C10"/>
    <mergeCell ref="A13:A14"/>
    <mergeCell ref="B13:B14"/>
    <mergeCell ref="C13:C14"/>
    <mergeCell ref="A61:B61"/>
  </mergeCells>
  <pageMargins left="0.78740199999999982" right="0.39370099999999991" top="0.39370099999999991" bottom="0" header="0.51181100000000002" footer="0.51181100000000002"/>
  <pageSetup paperSize="9" scale="6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прил. 2 на 2025г.</vt:lpstr>
      <vt:lpstr>'прил. 2 на 2025г.'!Print_Titles</vt:lpstr>
      <vt:lpstr>'прил. 2 на 2025г.'!Область_печати</vt:lpstr>
    </vt:vector>
  </TitlesOfParts>
  <Company>bud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Сурядная</dc:creator>
  <cp:lastModifiedBy>User</cp:lastModifiedBy>
  <cp:revision>10</cp:revision>
  <dcterms:created xsi:type="dcterms:W3CDTF">2005-12-26T07:27:00Z</dcterms:created>
  <dcterms:modified xsi:type="dcterms:W3CDTF">2025-06-20T07:15:22Z</dcterms:modified>
  <cp:version>917504</cp:version>
</cp:coreProperties>
</file>