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mc:AlternateContent xmlns:mc="http://schemas.openxmlformats.org/markup-compatibility/2006">
    <mc:Choice Requires="x15">
      <x15ac:absPath xmlns:x15ac="http://schemas.microsoft.com/office/spreadsheetml/2010/11/ac" url="D:\Документы\ПРОЕКТЫ РЕШЕНИЙ 5 созыв\2025 год\18.06.2025\Приложения к решению 84-рсд\"/>
    </mc:Choice>
  </mc:AlternateContent>
  <xr:revisionPtr revIDLastSave="0" documentId="13_ncr:1_{E4E246B4-18B8-4EC7-A5DC-B2BE3805C24C}" xr6:coauthVersionLast="47" xr6:coauthVersionMax="47" xr10:uidLastSave="{00000000-0000-0000-0000-000000000000}"/>
  <bookViews>
    <workbookView xWindow="-120" yWindow="-120" windowWidth="29040" windowHeight="15840" xr2:uid="{00000000-000D-0000-FFFF-FFFF00000000}"/>
  </bookViews>
  <sheets>
    <sheet name="прил.3 на 2025" sheetId="1" r:id="rId1"/>
  </sheets>
  <definedNames>
    <definedName name="_xlnm._FilterDatabase" localSheetId="0" hidden="1">'прил.3 на 2025'!$A$14:$IM$14</definedName>
    <definedName name="Print_Titles" localSheetId="0">'прил.3 на 2025'!$14:$14</definedName>
    <definedName name="_xlnm.Print_Area" localSheetId="0">'прил.3 на 2025'!$A$1:$E$74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73" i="1" l="1"/>
  <c r="E70" i="1"/>
  <c r="E67" i="1"/>
  <c r="E66" i="1"/>
  <c r="E64" i="1"/>
  <c r="E58" i="1"/>
  <c r="E57" i="1"/>
  <c r="E56" i="1"/>
  <c r="E54" i="1"/>
  <c r="E53" i="1"/>
  <c r="E52" i="1"/>
  <c r="E51" i="1"/>
  <c r="E50" i="1"/>
  <c r="E49" i="1"/>
  <c r="E47" i="1"/>
  <c r="E45" i="1"/>
  <c r="E44" i="1"/>
  <c r="E38" i="1"/>
  <c r="E37" i="1"/>
  <c r="E35" i="1"/>
  <c r="E32" i="1"/>
  <c r="E31" i="1"/>
  <c r="E62" i="1" s="1"/>
  <c r="E65" i="1" s="1"/>
  <c r="E74" i="1" s="1"/>
  <c r="E30" i="1"/>
  <c r="E21" i="1"/>
  <c r="E17" i="1"/>
</calcChain>
</file>

<file path=xl/sharedStrings.xml><?xml version="1.0" encoding="utf-8"?>
<sst xmlns="http://schemas.openxmlformats.org/spreadsheetml/2006/main" count="119" uniqueCount="118">
  <si>
    <t>Приложение  3</t>
  </si>
  <si>
    <t>к решению Совета депутатов</t>
  </si>
  <si>
    <t>муниципального образования</t>
  </si>
  <si>
    <t>Сланцевский муниципальный район</t>
  </si>
  <si>
    <t>Ленинградской области</t>
  </si>
  <si>
    <t xml:space="preserve"> от      20.12.2024   №   44-рсд</t>
  </si>
  <si>
    <t>Безвозмездные поступления от других бюджетов бюджетной системы Российской Федерации</t>
  </si>
  <si>
    <t xml:space="preserve">на 2025 год </t>
  </si>
  <si>
    <t>№ п/п</t>
  </si>
  <si>
    <t>Доп. Кд.</t>
  </si>
  <si>
    <t>Код цели</t>
  </si>
  <si>
    <t>Источники доходов</t>
  </si>
  <si>
    <t>Сумма (тыс.руб.)</t>
  </si>
  <si>
    <t>000</t>
  </si>
  <si>
    <t>Дотации на выравнивание бюджетной обеспеченности муниципальных районов, городских округов</t>
  </si>
  <si>
    <t>Дотации за достижение наилучших значений оценки результативности деятельности глав администраций муниципальных районов и городского округа ЛО "Рейтинг 47"</t>
  </si>
  <si>
    <t>Всего дотаций</t>
  </si>
  <si>
    <t>Субсидии бюджетам муниципальных образований Ленинградской области на организацию отдыха детей, находящихся в трудной жизненной ситуации, в каникулярное время</t>
  </si>
  <si>
    <t>25-57500-00000-00000</t>
  </si>
  <si>
    <t xml:space="preserve">Субсидии бюджетам муниципальных образований Ленинградской области на реализацию мероприятий по модернизации школьных систем образования </t>
  </si>
  <si>
    <t>25-55590-00000-00000</t>
  </si>
  <si>
    <t>Субсидии на оснащение предметных кабинетов общеобразовательных организаций средствами обучения и воспитания (фед. и обл.бюдж.)</t>
  </si>
  <si>
    <t>Субсидии бюджетам муниципальных образований Ленинградской области на софинансирование дополнительных расходов местных бюджетов на сохранение целевых показателей повышения оплаты труда работников муниципальных учреждений культуры в соответствии с Указом Президента Российской Федерации от 7 мая 2012 года № 597 "О мероприятиях по реализации государственной социальной политики"</t>
  </si>
  <si>
    <t>Субсидии бюджетам муниципальных образований Ленинградской области на проведение комплексных кадастровых работ</t>
  </si>
  <si>
    <t>Субсидии бюджетам муниципальных образований Ленинградской области на поддержку развития общественной инфраструктуры муниципального значения в Ленинградской области</t>
  </si>
  <si>
    <t>Субсидии бюджетам муниципальных образований Ленинградской области на укрепление материально-технической базы организаций дополнительного образования</t>
  </si>
  <si>
    <t>Субсидии бюджетам муниципальных образований Ленинградской области на укрепление материально-технической базы организаций общего образования</t>
  </si>
  <si>
    <t>Субсидии бюджетам муниципальных образований Ленинградской области на укрепление материально-технической базы организаций дошкольного образования</t>
  </si>
  <si>
    <t>Субсидии бюджетам муниципальных образований Ленинградской области на государственную поддержку отрасли культуры</t>
  </si>
  <si>
    <t>Субсидии бюджетам муниципальных образований Ленинградской области на проведение капитального ремонта спортивных площадок (стадионов) общеобразовательных организаций (неконкурсные)</t>
  </si>
  <si>
    <t xml:space="preserve"> Субсидии бюджетам муниципальных образований Ленинградской области на обновление материально-технической базы столовых и пищеблоков общеобразовательных организаций (неконкурсные)</t>
  </si>
  <si>
    <t>Всего субсидий</t>
  </si>
  <si>
    <t>Субвенции бюджетам муниципальных образований Ленинградской области на осуществление отдельных государственных полномочий по предоставлению бесплатного питания обучающимся по основным общеобразовательным программам в муниципальных образовательных организациях в Ленинградской области, обучающимся по имеющим государственную аккредитацию основным общеобразовательным программам в частных общеобразовательных организациях, расположенных на территории Ленинградской области</t>
  </si>
  <si>
    <t xml:space="preserve">Субвенции бюджетам муниципальных образований Ленинградской области на осуществление отдельных государственных полномочий в сфере архивного дела </t>
  </si>
  <si>
    <t>148</t>
  </si>
  <si>
    <t>3048</t>
  </si>
  <si>
    <t>Субвенции бюджетам муниципальных образований Ленинградской области на осуществление отдельных государственных полномочий по организации и осуществлению деятельности по постинтернатному сопровождению</t>
  </si>
  <si>
    <t>105</t>
  </si>
  <si>
    <t>3036</t>
  </si>
  <si>
    <t xml:space="preserve">Субвенции бюджетам муниципальных образований Ленинградской области на осуществление отдельных государственных полномочий по предоставлению единовременной денежной выплаты на проведение капитального ремонта жилых домов в соответствии с областным законом от 13 октября 2014 года № 62-оз "О предоставлении отдельным категориям граждан единовременной денежной выплаты на проведение капитального ремонта жилых домов"
</t>
  </si>
  <si>
    <t xml:space="preserve"> Субвенции бюджетам муниципальных образований Ленинградской области на осуществление отдельных государственных полномочий на обеспечение государственных гарантий реализации прав на получение общедоступного и бесплатного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(за исключением расходов на содержание зданий и оплату коммунальных услуг)</t>
  </si>
  <si>
    <t xml:space="preserve">Субвенции бюджетам муниципальных образований Ленинградской области на осуществление отдельных государственных полномочий в сфере профилактики безнадзорности и правонарушений несовершеннолетних </t>
  </si>
  <si>
    <t>Субвенции по проведению информационно-аналитического наблюдения за осуществлением торговой деятельности</t>
  </si>
  <si>
    <t>Субвенции бюджетам муниципальных образований Ленинградской области на осуществление отдельных государственных полномочий в сфере административных правоотношений</t>
  </si>
  <si>
    <t>Субвенции бюджетам муниципальных образований Ленинградской области на осуществление отдельных государственных полномочий по назначению и выплате денежных средств на содержание детей-сирот и детей, оставшихся без попечения родителей, в семьях опекунов (попечителей) и приемных семьях, лиц из числа детей-сирот и детей, оставшихся без попечения родителей, которые в возрасте до 18 лет находились под опекой (попечительством) и обучаются в образовательной организации по образовательным программам основного общего и(или) среднего общего образования</t>
  </si>
  <si>
    <t>Субвенции бюджетам муниципальных образований Ленинградской области на осуществление отдельных государственных полномочий по обеспечению бесплатного проезда на городском, пригородном транспорте, в сельской местности на внутрирайонном транспорте (кроме такси), а также бесплатного проезда один раз в год к месту жительства и обратно к месту учебы детей-сирот и детей, оставшихся без попечения родителей, лиц из числа детей-сирот и детей, оставшихся без попечения родителей, которые в возрасте до 18 лет находились под опекой (попечительством), лиц из числа детей-сирот и детей, оставшихся без попечения родителей, обучающихся в образовательных организациях по образовательным программам основного общего и(или) среднего общего образования</t>
  </si>
  <si>
    <t>Субвенции бюджетам муниципальных образований Ленинградской области на осуществление отдельных государственных полномочий по освобождению детей-сирот и детей, оставшихся без попечения родителей, в период пребывания в организациях для детей-сирот и детей, оставшихся без попечения родителей, нахождения под опекой (попечительством), в том числе воспитывающихся в приемных семьях, от платы за жилое помещение и коммунальные услуги (включая взнос на капитальный ремонт общего имущества в многоквартирном доме) за жилое помещение, право пользования которым сохраняется до достижения ими совершеннолетия, а также от платы за определение технического состояния и оценку стоимости указанного жилого помещения в случае передачи его в собственность, лиц из числа детей-сирот и детей, оставшихся без попечения родителей, проживающих в жилых помещениях, право пользования которыми сохранялось за ними до достижения возраста 18 лет, либо вновь предоставленном жилом помещении, обучающихся по очной форме обучения по основным профессиональным образовательным программам и(или) по программам профессиональной подготовки по профессиям рабочих, должностям служащих, находящихся на полном государственном обеспечении, в период прохождения военной службы по призыву, отбывания наказания в исправительных учреждениях от платы за жилое помещение и коммунальные услуги (включая взнос на капитальный ремонт общего имущества в многоквартирном доме), а также от платы за определение технического состояния и оценку стоимости указанного жилого помещения в случае передачи его в собственность</t>
  </si>
  <si>
    <t>Субвенции  бюджетам муниципальных образований Ленинградской области на осуществление отдельных государственных полномочий по выплате компенсации части родительской платы за присмотр и уход за детьми в образовательных организациях, реализующих образовательную программу дошкольного образования, расположенных на территории Ленинградской области</t>
  </si>
  <si>
    <t>192</t>
  </si>
  <si>
    <t>3019</t>
  </si>
  <si>
    <t>Субвенции бюджетам муниципальных образований Ленинградской области на осуществление отдельных государственных полномочий по подготовке граждан, желающих принять на воспитание в свою семью ребенка, оставшегося без попечения родителей, по программе и в порядке, которые утверждаются исполнительным органом государственной власти Ленинградской области</t>
  </si>
  <si>
    <t>139</t>
  </si>
  <si>
    <t>3004</t>
  </si>
  <si>
    <t>Субвенции бюджетам муниципальных образований Ленинградской области на осуществление отдельных государственных полномочий по организации и осуществлению деятельности по опеке и попечительству</t>
  </si>
  <si>
    <t>154</t>
  </si>
  <si>
    <t>3041</t>
  </si>
  <si>
    <t xml:space="preserve">Субвенции бюджетам муниципальных образований Ленинградской области на осуществление отдельных государственных полномочий по расчету и предоставлению дотаций на выравнивание бюджетной обеспеченности поселений за счет средств областного бюджета </t>
  </si>
  <si>
    <t>174</t>
  </si>
  <si>
    <t>3022</t>
  </si>
  <si>
    <t>Субвенции бюджетам муниципальных образований Ленинградской области на осуществление отдельных государственных полномочий по обеспечению текущего ремонта жилых помещений, признанных нуждающимися в проведении текущего ремонта и находящихся в собственности детей-сирот и детей, оставшихся без попечения родителей, лиц из числа детей-сирот и детей, оставшихся без попечения родителей, или предоставленных им по договору социального найма, право пользования которыми сохранялось до достижения ими совершеннолетия, при заселении в них указанных лиц</t>
  </si>
  <si>
    <t>181</t>
  </si>
  <si>
    <t>3001</t>
  </si>
  <si>
    <t>Субвенции бюджетам муниципальных образований Ленинградской области на осуществление отдельных государственных полномочий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и муниципальных общеобразовательных организациях, включая расходы на оплату труда, приобретение учебных пособий, средств обучения, игр, игрушек (за исключением расходов на содержание зданий и оплату коммунальных услуг)</t>
  </si>
  <si>
    <t>187</t>
  </si>
  <si>
    <t>3018</t>
  </si>
  <si>
    <t xml:space="preserve">Субвенции бюджетам муниципальных образований Ленинградской области на осуществление отдельных государственных полномочий по организации выплаты вознаграждения, причитающегося приемным родителям </t>
  </si>
  <si>
    <t>156</t>
  </si>
  <si>
    <t>3032</t>
  </si>
  <si>
    <t>Субвенции бюджетам муниципальных образований Ленинградской области на осуществление отдельных государственных полномочий по организации и осуществлению деятельности по обеспечению однократно благоустроенными жилыми помещениями специализированного жилищного фонда по договорам найма специализированных жилых помещений детей-сирот и детей, оставшихся без попечения родителей, лиц из числа детей-сирот и детей, оставшихся без попечения родителей, которые не являются нанимателями жилых помещений по договорам социального найма или членами семьи нанимателя жилого помещения по договору социального найма либо собственниками жилых помещений, детей-сирот и детей, оставшихся без попечения родителей, лиц из числа детей-сирот и детей, оставшихся без попечения родителей, которые являются нанимателями жилых помещений по договорам социального найма или членами семьи нанимателя жилого помещения по договору социального найма либо собственниками жилых помещений, в случае, если их проживание в ранее занимаемых жилых помещениях признается невозможным, лиц, которые относились к категории детей-сирот и детей, оставшихся без попечения родителей, лиц из числа детей-сирот и детей, оставшихся без попечения родителей, и достигли возраста 23 лет, до фактического обеспечения их жилыми помещениями, а также по предоставлению лицам, которые относились к категории детей-сирот и детей, оставшихся без попечения родителей, лиц из числа детей-сирот и детей, оставшихся без попечения родителей, и достигли возраста 23 лет, выплаты на приобретение благоустроенного жилого помещения в собственность или для полного погашения предоставленного на приобретение жилого помещения кредита (займа) по договору, обязательства заемщика по которому обеспечены ипотекой</t>
  </si>
  <si>
    <t>127,132,108</t>
  </si>
  <si>
    <t>3039,3040,3058</t>
  </si>
  <si>
    <t>Субвенции бюджетам муниципальных образований Ленинградской области на осуществление отдельных государственных полномочий по поддержке сельскохозяйственного производства</t>
  </si>
  <si>
    <t>151,101</t>
  </si>
  <si>
    <t>3044,3051</t>
  </si>
  <si>
    <t xml:space="preserve">Субвенции бюджетам муниципальных образований Ленинградской области на осуществление отдельных государственных полномочий по организации мероприятий при осуществлении деятельности по обращению с животными без владельцев </t>
  </si>
  <si>
    <t>783</t>
  </si>
  <si>
    <t>25-59000-00000-00301</t>
  </si>
  <si>
    <t>Субвенции бюджетам муниципальных образований Ленинградской области на осуществление отдельных государственных полномочий в сфере государственной регистрации актов гражданского состояния за счет федерального бюджета</t>
  </si>
  <si>
    <t>103</t>
  </si>
  <si>
    <t xml:space="preserve"> 3057</t>
  </si>
  <si>
    <t xml:space="preserve">Субвенции бюджетам муниципальных образований Ленинградской области на осуществление отдельных государственных полномочий в сфере государственной регистрации актов гражданского состояния за счет бюджета Ленинградской области </t>
  </si>
  <si>
    <t>370</t>
  </si>
  <si>
    <t>25-51200-00000-00000</t>
  </si>
  <si>
    <t>Субвенции бюджетам муниципальных образований Ленинградской области на осуществление полномочий по составлению (изменению) списков кандидатов в присяжные заседатели федеральных судов общей юридикции в Российской Федерации</t>
  </si>
  <si>
    <t>195</t>
  </si>
  <si>
    <t>3023</t>
  </si>
  <si>
    <t xml:space="preserve">Субвенции бюджетам муниципальных образований Ленинградской области на осуществление отдельных государственных полномочий по предоставлению ежемесячной компенсации расходов на аренду жилых помещений для детей-сирот и детей, оставшихся без попечения родителей, лиц из числа детей-сирот и детей, оставшихся без попечения родителей, которые подлежат обеспечению жилыми помещениями, на период до обеспечения их жилыми помещениями
</t>
  </si>
  <si>
    <t>176</t>
  </si>
  <si>
    <t>2553030X298570000000</t>
  </si>
  <si>
    <t>Субвенции бюджетам муниципальных образований Ленинградской области на осуществление отдельных государственных полномочий на ежемесячное денежное вознаграждение за классное руководство педагогическим работникам муниципальных общеобразовательных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</si>
  <si>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25-51790-00000-00000</t>
  </si>
  <si>
    <t>Субвенции бюджетам муниципальных образований Ленинградской области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</si>
  <si>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109</t>
  </si>
  <si>
    <t>3054</t>
  </si>
  <si>
    <t xml:space="preserve">Субвенции бюджетам муниципальных образований Ленинградской области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 </t>
  </si>
  <si>
    <t>409</t>
  </si>
  <si>
    <t>25-53040-00000-00000</t>
  </si>
  <si>
    <t>Субвенции бюджетам муниципальных образований Ленинградской области на осуществление отдельных государственных полномочий по организации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</si>
  <si>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402</t>
  </si>
  <si>
    <t>2550820X256420000000</t>
  </si>
  <si>
    <t>Субвенции бюджетам муниципальных образований Ленинградской области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</si>
  <si>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106</t>
  </si>
  <si>
    <t>2550500X298320000000</t>
  </si>
  <si>
    <t>Субвенции бюджетам муниципальных образований Ленинградской области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 Байконура и федеральной территории "Сириус", муниципальных общеобразовательных организаций и профессиональных образовательных организаций</t>
  </si>
  <si>
    <t>Всего субвенций</t>
  </si>
  <si>
    <t>Иные межбюджетные трансферты бюджетам муниципальных образований Ленинградской области на поддержку социально ориентированных некоммерческих организаций Ленинградской области</t>
  </si>
  <si>
    <t>Всего иных межбюджетных трансфертов</t>
  </si>
  <si>
    <t>ИТОГО из бюджета Ленинградской области</t>
  </si>
  <si>
    <t>Иные межбюджетные трансферты бюджету муниципального района на выполнение муниципальных полномочий по исполнению органами местного самоуправления части функций по исполнению бюджетов поселений</t>
  </si>
  <si>
    <t>Иные межбюджетные трансферты из бюджетов поселений на осуществление полномочий в части контрольно-счетного органа поселения</t>
  </si>
  <si>
    <t>Иные межбюджетные трансферты на осуществление отдельных полномочий органов местного самоуправления поселения по исполнению органами местного самоуправления Сланцевского муниципального района части функций по контролю в сфере жилищного хозяйства</t>
  </si>
  <si>
    <t xml:space="preserve">Иные межбюджетные трансферты бюджету Сланцевского муниципального района на финансовое обеспечение исполнения переданной части полномочий Сланцевского городского поселения по обеспечению условий для развития на территории поселения физической культуры и массового спорта, организации проведения официальных физкультурно-оздоровительных и спортивных мероприятий </t>
  </si>
  <si>
    <t>Иные межбюджетные трансферты бюджету Сланцевского муниципального района на осуществление полномочий по исполнению части функций по внутреннему муниципальному финансовому контролю</t>
  </si>
  <si>
    <t>Иные межбюджетные трансферты на осуществление отдельных полномочий органов местного самоуправления поселения по организации ритуальных услуг в части создания специализированной службы по вопросам похоронного дела органами местного самоуправления Сланцевского муниципального района</t>
  </si>
  <si>
    <t>Иные межбюджетные трансферты на осуществление отдельных полномочий органов местного самоуправления поселения по организации библиотечного обслуживания населения, комплектованию и обеспечению сохранности библиотечных фондов библиотек поселений</t>
  </si>
  <si>
    <t>ИТОГО из бюджетов поселений</t>
  </si>
  <si>
    <t>ВСЕГО</t>
  </si>
  <si>
    <t>(в редакции решения совета депутатов от    18.06.2025  № 84-рсд)</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</si>
</sst>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8" x14ac:knownFonts="1">
    <font>
      <sz val="10"/>
      <color theme="1"/>
      <name val="Arial Cyr"/>
    </font>
    <font>
      <u/>
      <sz val="6.8"/>
      <color indexed="20"/>
      <name val="Arial Cyr"/>
    </font>
    <font>
      <sz val="10"/>
      <name val="Arial Cyr"/>
    </font>
    <font>
      <sz val="11"/>
      <name val="Times New Roman"/>
    </font>
    <font>
      <sz val="10"/>
      <name val="Times New Roman"/>
    </font>
    <font>
      <b/>
      <sz val="18"/>
      <name val="Times New Roman"/>
    </font>
    <font>
      <b/>
      <sz val="11"/>
      <name val="Times New Roman"/>
    </font>
    <font>
      <b/>
      <i/>
      <sz val="11"/>
      <name val="Times New Roman"/>
    </font>
  </fonts>
  <fills count="4">
    <fill>
      <patternFill patternType="none"/>
    </fill>
    <fill>
      <patternFill patternType="gray125"/>
    </fill>
    <fill>
      <patternFill patternType="solid">
        <fgColor theme="0"/>
        <bgColor theme="0"/>
      </patternFill>
    </fill>
    <fill>
      <patternFill patternType="solid">
        <fgColor indexed="65"/>
      </patternFill>
    </fill>
  </fills>
  <borders count="21">
    <border>
      <left/>
      <right/>
      <top/>
      <bottom/>
      <diagonal/>
    </border>
    <border>
      <left style="medium">
        <color auto="1"/>
      </left>
      <right style="thin">
        <color auto="1"/>
      </right>
      <top style="medium">
        <color auto="1"/>
      </top>
      <bottom style="medium">
        <color auto="1"/>
      </bottom>
      <diagonal/>
    </border>
    <border>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diagonalUp="1" diagonalDown="1">
      <left style="thin">
        <color auto="1"/>
      </left>
      <right style="thin">
        <color auto="1"/>
      </right>
      <top style="thin">
        <color auto="1"/>
      </top>
      <bottom style="thin">
        <color auto="1"/>
      </bottom>
      <diagonal/>
    </border>
    <border>
      <left style="medium">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thin">
        <color auto="1"/>
      </left>
      <right style="medium">
        <color auto="1"/>
      </right>
      <top style="thin">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s>
  <cellStyleXfs count="2">
    <xf numFmtId="0" fontId="0" fillId="0" borderId="0"/>
    <xf numFmtId="0" fontId="1" fillId="0" borderId="0">
      <alignment vertical="top"/>
    </xf>
  </cellStyleXfs>
  <cellXfs count="79">
    <xf numFmtId="0" fontId="0" fillId="0" borderId="0" xfId="0"/>
    <xf numFmtId="0" fontId="2" fillId="0" borderId="0" xfId="0" applyFont="1"/>
    <xf numFmtId="0" fontId="3" fillId="0" borderId="0" xfId="0" applyFont="1" applyAlignment="1">
      <alignment horizontal="center"/>
    </xf>
    <xf numFmtId="0" fontId="3" fillId="0" borderId="0" xfId="0" applyFont="1" applyAlignment="1">
      <alignment vertical="top"/>
    </xf>
    <xf numFmtId="0" fontId="3" fillId="2" borderId="0" xfId="0" applyFont="1" applyFill="1"/>
    <xf numFmtId="0" fontId="3" fillId="0" borderId="0" xfId="0" applyFont="1"/>
    <xf numFmtId="0" fontId="3" fillId="0" borderId="0" xfId="0" applyFont="1" applyAlignment="1">
      <alignment horizontal="right" wrapText="1"/>
    </xf>
    <xf numFmtId="0" fontId="3" fillId="0" borderId="0" xfId="0" applyFont="1" applyAlignment="1">
      <alignment horizontal="center" wrapText="1"/>
    </xf>
    <xf numFmtId="0" fontId="3" fillId="0" borderId="0" xfId="0" applyFont="1" applyAlignment="1">
      <alignment horizontal="right" vertical="top" wrapText="1"/>
    </xf>
    <xf numFmtId="0" fontId="3" fillId="2" borderId="0" xfId="0" applyFont="1" applyFill="1" applyAlignment="1">
      <alignment horizontal="right"/>
    </xf>
    <xf numFmtId="0" fontId="3" fillId="0" borderId="0" xfId="0" applyFont="1" applyAlignment="1">
      <alignment wrapText="1"/>
    </xf>
    <xf numFmtId="0" fontId="3" fillId="0" borderId="0" xfId="0" applyFont="1" applyAlignment="1">
      <alignment vertical="top" wrapText="1"/>
    </xf>
    <xf numFmtId="0" fontId="3" fillId="0" borderId="0" xfId="0" applyFont="1" applyAlignment="1">
      <alignment horizontal="right" vertical="top"/>
    </xf>
    <xf numFmtId="0" fontId="4" fillId="0" borderId="0" xfId="0" applyFont="1" applyAlignment="1">
      <alignment horizontal="right"/>
    </xf>
    <xf numFmtId="0" fontId="3" fillId="2" borderId="0" xfId="0" applyFont="1" applyFill="1" applyAlignment="1">
      <alignment horizontal="right" vertical="center"/>
    </xf>
    <xf numFmtId="0" fontId="3" fillId="2" borderId="0" xfId="0" applyFont="1" applyFill="1" applyAlignment="1">
      <alignment wrapText="1"/>
    </xf>
    <xf numFmtId="0" fontId="5" fillId="0" borderId="0" xfId="0" applyFont="1" applyAlignment="1">
      <alignment horizontal="center" wrapText="1"/>
    </xf>
    <xf numFmtId="0" fontId="5" fillId="0" borderId="0" xfId="0" applyFont="1" applyAlignment="1">
      <alignment horizontal="center" vertical="top" wrapText="1"/>
    </xf>
    <xf numFmtId="0" fontId="5" fillId="2" borderId="0" xfId="0" applyFont="1" applyFill="1" applyAlignment="1">
      <alignment horizontal="center" wrapText="1"/>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top" wrapText="1"/>
    </xf>
    <xf numFmtId="0" fontId="6" fillId="2" borderId="4" xfId="0" applyFont="1" applyFill="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49" fontId="3" fillId="0" borderId="6" xfId="0" applyNumberFormat="1" applyFont="1" applyBorder="1" applyAlignment="1">
      <alignment horizontal="center" vertical="center" wrapText="1"/>
    </xf>
    <xf numFmtId="0" fontId="3" fillId="0" borderId="6" xfId="0" applyFont="1" applyBorder="1" applyAlignment="1">
      <alignment vertical="center" wrapText="1"/>
    </xf>
    <xf numFmtId="164" fontId="3" fillId="2" borderId="7" xfId="0" applyNumberFormat="1" applyFont="1" applyFill="1" applyBorder="1" applyAlignment="1">
      <alignment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49" fontId="3" fillId="0" borderId="9" xfId="0" applyNumberFormat="1" applyFont="1" applyBorder="1" applyAlignment="1">
      <alignment horizontal="center" vertical="center" wrapText="1"/>
    </xf>
    <xf numFmtId="0" fontId="3" fillId="0" borderId="9" xfId="0" applyFont="1" applyBorder="1" applyAlignment="1">
      <alignment vertical="center" wrapText="1"/>
    </xf>
    <xf numFmtId="164" fontId="3" fillId="2" borderId="10" xfId="0" applyNumberFormat="1" applyFont="1" applyFill="1" applyBorder="1" applyAlignment="1">
      <alignment wrapText="1"/>
    </xf>
    <xf numFmtId="164" fontId="6" fillId="2" borderId="10" xfId="0" applyNumberFormat="1" applyFont="1" applyFill="1" applyBorder="1"/>
    <xf numFmtId="0" fontId="3" fillId="0" borderId="8" xfId="0" applyFont="1" applyBorder="1" applyAlignment="1">
      <alignment horizontal="center" vertical="center"/>
    </xf>
    <xf numFmtId="0" fontId="3" fillId="2" borderId="9" xfId="0" applyFont="1" applyFill="1" applyBorder="1" applyAlignment="1">
      <alignment horizontal="center" vertical="center"/>
    </xf>
    <xf numFmtId="0" fontId="3" fillId="0" borderId="9" xfId="0" applyFont="1" applyBorder="1" applyAlignment="1">
      <alignment horizontal="left" vertical="center" wrapText="1"/>
    </xf>
    <xf numFmtId="164" fontId="3" fillId="2" borderId="10" xfId="0" applyNumberFormat="1" applyFont="1" applyFill="1" applyBorder="1"/>
    <xf numFmtId="49" fontId="4" fillId="0" borderId="11" xfId="0" applyNumberFormat="1" applyFont="1" applyBorder="1" applyAlignment="1" applyProtection="1">
      <alignment horizontal="center" vertical="center" wrapText="1"/>
    </xf>
    <xf numFmtId="2" fontId="3" fillId="3" borderId="9" xfId="1" applyNumberFormat="1" applyFont="1" applyFill="1" applyBorder="1" applyAlignment="1">
      <alignment horizontal="justify" vertical="center" wrapText="1"/>
    </xf>
    <xf numFmtId="49" fontId="4" fillId="0" borderId="9" xfId="0" applyNumberFormat="1" applyFont="1" applyBorder="1" applyAlignment="1" applyProtection="1">
      <alignment horizontal="center" vertical="center" wrapText="1"/>
    </xf>
    <xf numFmtId="164" fontId="3" fillId="2" borderId="9" xfId="0" applyNumberFormat="1" applyFont="1" applyFill="1" applyBorder="1" applyAlignment="1">
      <alignment vertical="center" wrapText="1"/>
    </xf>
    <xf numFmtId="0" fontId="3" fillId="2" borderId="9" xfId="0" applyFont="1" applyFill="1" applyBorder="1" applyAlignment="1">
      <alignment horizontal="center" vertical="center" wrapText="1"/>
    </xf>
    <xf numFmtId="0" fontId="3" fillId="0" borderId="9" xfId="0" applyFont="1" applyBorder="1" applyAlignment="1">
      <alignment horizontal="center" vertical="center"/>
    </xf>
    <xf numFmtId="0" fontId="3" fillId="2" borderId="8" xfId="0" applyFont="1" applyFill="1" applyBorder="1" applyAlignment="1">
      <alignment horizontal="center" vertical="center"/>
    </xf>
    <xf numFmtId="49" fontId="3" fillId="2" borderId="9" xfId="0" applyNumberFormat="1" applyFont="1" applyFill="1" applyBorder="1" applyAlignment="1">
      <alignment horizontal="center" wrapText="1"/>
    </xf>
    <xf numFmtId="0" fontId="3" fillId="2" borderId="9" xfId="0" applyFont="1" applyFill="1" applyBorder="1" applyAlignment="1">
      <alignment vertical="top" wrapText="1"/>
    </xf>
    <xf numFmtId="49" fontId="3" fillId="2" borderId="9" xfId="0" applyNumberFormat="1" applyFont="1" applyFill="1" applyBorder="1" applyAlignment="1">
      <alignment horizontal="center" vertical="center" wrapText="1"/>
    </xf>
    <xf numFmtId="0" fontId="3" fillId="2" borderId="9" xfId="0" applyFont="1" applyFill="1" applyBorder="1" applyAlignment="1">
      <alignment vertical="justify" wrapText="1"/>
    </xf>
    <xf numFmtId="0" fontId="3" fillId="2" borderId="9" xfId="0" applyFont="1" applyFill="1" applyBorder="1" applyAlignment="1">
      <alignment vertical="center" wrapText="1"/>
    </xf>
    <xf numFmtId="164" fontId="3" fillId="2" borderId="10" xfId="0" applyNumberFormat="1" applyFont="1" applyFill="1" applyBorder="1" applyAlignment="1">
      <alignment horizontal="right"/>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6" xfId="0" applyFont="1" applyFill="1" applyBorder="1" applyAlignment="1">
      <alignment vertical="center" wrapText="1"/>
    </xf>
    <xf numFmtId="164" fontId="3" fillId="2" borderId="17" xfId="0" applyNumberFormat="1" applyFont="1" applyFill="1" applyBorder="1"/>
    <xf numFmtId="0" fontId="3" fillId="0" borderId="14" xfId="0" applyFont="1" applyBorder="1" applyAlignment="1">
      <alignment horizontal="center" vertical="center"/>
    </xf>
    <xf numFmtId="164" fontId="6" fillId="2" borderId="18" xfId="0" applyNumberFormat="1" applyFont="1" applyFill="1" applyBorder="1"/>
    <xf numFmtId="164" fontId="6" fillId="2" borderId="4" xfId="0" applyNumberFormat="1" applyFont="1" applyFill="1" applyBorder="1"/>
    <xf numFmtId="4" fontId="3" fillId="2" borderId="0" xfId="0" applyNumberFormat="1" applyFont="1" applyFill="1"/>
    <xf numFmtId="0" fontId="5" fillId="0" borderId="0" xfId="0" applyFont="1" applyAlignment="1">
      <alignment horizontal="center" wrapText="1"/>
    </xf>
    <xf numFmtId="0" fontId="6" fillId="0" borderId="8" xfId="0" applyFont="1" applyBorder="1" applyAlignment="1">
      <alignment horizontal="left" vertical="center"/>
    </xf>
    <xf numFmtId="0" fontId="6" fillId="0" borderId="9" xfId="0" applyFont="1" applyBorder="1" applyAlignment="1">
      <alignment horizontal="left" vertical="center"/>
    </xf>
    <xf numFmtId="0" fontId="3" fillId="0" borderId="9" xfId="0" applyFont="1" applyBorder="1" applyAlignment="1">
      <alignment horizontal="left" vertical="center"/>
    </xf>
    <xf numFmtId="0" fontId="6" fillId="0" borderId="12" xfId="0" applyFont="1" applyBorder="1" applyAlignment="1">
      <alignment horizontal="left" vertical="center"/>
    </xf>
    <xf numFmtId="0" fontId="6" fillId="0" borderId="13" xfId="0" applyFont="1" applyBorder="1" applyAlignment="1">
      <alignment horizontal="left" vertical="center"/>
    </xf>
    <xf numFmtId="0" fontId="6" fillId="0" borderId="14" xfId="0" applyFont="1" applyBorder="1" applyAlignment="1">
      <alignment horizontal="left" vertical="center"/>
    </xf>
    <xf numFmtId="0" fontId="6" fillId="2" borderId="8" xfId="0" applyFont="1" applyFill="1" applyBorder="1" applyAlignment="1">
      <alignment horizontal="left" vertical="center"/>
    </xf>
    <xf numFmtId="0" fontId="6" fillId="2" borderId="9" xfId="0" applyFont="1" applyFill="1" applyBorder="1" applyAlignment="1">
      <alignment horizontal="left" vertical="center"/>
    </xf>
    <xf numFmtId="0" fontId="6" fillId="2" borderId="12" xfId="0" applyFont="1" applyFill="1" applyBorder="1" applyAlignment="1">
      <alignment horizontal="left" vertical="center" wrapText="1"/>
    </xf>
    <xf numFmtId="0" fontId="6" fillId="2" borderId="13" xfId="0" applyFont="1" applyFill="1" applyBorder="1" applyAlignment="1">
      <alignment horizontal="left" vertical="center" wrapText="1"/>
    </xf>
    <xf numFmtId="0" fontId="6" fillId="2" borderId="14" xfId="0" applyFont="1" applyFill="1" applyBorder="1" applyAlignment="1">
      <alignment horizontal="left" vertical="center" wrapText="1"/>
    </xf>
    <xf numFmtId="0" fontId="7" fillId="2" borderId="8" xfId="0" applyFont="1" applyFill="1" applyBorder="1" applyAlignment="1">
      <alignment horizontal="left" vertical="center"/>
    </xf>
    <xf numFmtId="0" fontId="7" fillId="2" borderId="9" xfId="0" applyFont="1" applyFill="1" applyBorder="1" applyAlignment="1">
      <alignment horizontal="left" vertical="center"/>
    </xf>
    <xf numFmtId="0" fontId="7" fillId="0" borderId="12" xfId="0" applyFont="1" applyBorder="1" applyAlignment="1">
      <alignment horizontal="left"/>
    </xf>
    <xf numFmtId="0" fontId="7" fillId="0" borderId="13" xfId="0" applyFont="1" applyBorder="1" applyAlignment="1">
      <alignment horizontal="left"/>
    </xf>
    <xf numFmtId="0" fontId="7" fillId="0" borderId="14" xfId="0" applyFont="1" applyBorder="1" applyAlignment="1">
      <alignment horizontal="left"/>
    </xf>
    <xf numFmtId="0" fontId="6" fillId="0" borderId="19" xfId="0" applyFont="1" applyBorder="1" applyAlignment="1">
      <alignment horizontal="left"/>
    </xf>
    <xf numFmtId="0" fontId="6" fillId="0" borderId="20" xfId="0" applyFont="1" applyBorder="1" applyAlignment="1">
      <alignment horizontal="left"/>
    </xf>
    <xf numFmtId="0" fontId="6" fillId="0" borderId="2" xfId="0" applyFont="1" applyBorder="1" applyAlignment="1">
      <alignment horizontal="left"/>
    </xf>
  </cellXfs>
  <cellStyles count="2">
    <cellStyle name="Обычный" xfId="0" builtinId="0"/>
    <cellStyle name="Открывавшаяся гиперссылка" xfId="1" builtin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heme Office">
  <a:themeElements>
    <a:clrScheme name="Standard">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Standard">
      <a:majorFont>
        <a:latin typeface="Cambria"/>
        <a:ea typeface="Arial"/>
        <a:cs typeface="Arial"/>
      </a:majorFont>
      <a:minorFont>
        <a:latin typeface="Calibri"/>
        <a:ea typeface="Arial"/>
        <a:cs typeface="Arial"/>
      </a:minorFont>
    </a:fontScheme>
    <a:fmtScheme name="Standard">
      <a:fillStyleLst>
        <a:solidFill>
          <a:schemeClr val="phClr"/>
        </a:solidFill>
        <a:gradFill>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gradFill>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gradFill>
        <a:gradFill>
          <a:gsLst>
            <a:gs pos="0">
              <a:schemeClr val="phClr">
                <a:tint val="80000"/>
                <a:satMod val="300000"/>
              </a:schemeClr>
            </a:gs>
            <a:gs pos="100000">
              <a:schemeClr val="phClr">
                <a:shade val="30000"/>
                <a:satMod val="200000"/>
              </a:schemeClr>
            </a:gs>
          </a:gsLst>
          <a:path path="circle"/>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IM77"/>
  <sheetViews>
    <sheetView tabSelected="1" workbookViewId="0">
      <selection activeCell="E8" sqref="E8"/>
    </sheetView>
  </sheetViews>
  <sheetFormatPr defaultRowHeight="15" customHeight="1" x14ac:dyDescent="0.25"/>
  <cols>
    <col min="1" max="1" width="8.28515625" style="2" customWidth="1"/>
    <col min="2" max="2" width="10.5703125" style="2" customWidth="1"/>
    <col min="3" max="3" width="10.28515625" style="2" customWidth="1"/>
    <col min="4" max="4" width="143.85546875" style="3" customWidth="1"/>
    <col min="5" max="5" width="16.5703125" style="4" customWidth="1"/>
    <col min="6" max="247" width="9.140625" style="5" customWidth="1"/>
    <col min="248" max="16384" width="9.140625" style="1"/>
  </cols>
  <sheetData>
    <row r="2" spans="1:247" s="6" customFormat="1" x14ac:dyDescent="0.25">
      <c r="A2" s="7"/>
      <c r="B2" s="7"/>
      <c r="C2" s="7"/>
      <c r="D2" s="8"/>
      <c r="E2" s="9" t="s">
        <v>0</v>
      </c>
    </row>
    <row r="3" spans="1:247" s="10" customFormat="1" x14ac:dyDescent="0.25">
      <c r="A3" s="7"/>
      <c r="B3" s="7"/>
      <c r="C3" s="7"/>
      <c r="D3" s="11"/>
      <c r="E3" s="9" t="s">
        <v>1</v>
      </c>
    </row>
    <row r="4" spans="1:247" s="10" customFormat="1" x14ac:dyDescent="0.25">
      <c r="A4" s="7"/>
      <c r="B4" s="7"/>
      <c r="C4" s="7"/>
      <c r="D4" s="12"/>
      <c r="E4" s="9" t="s">
        <v>2</v>
      </c>
    </row>
    <row r="5" spans="1:247" s="10" customFormat="1" x14ac:dyDescent="0.25">
      <c r="A5" s="7"/>
      <c r="B5" s="7"/>
      <c r="C5" s="7"/>
      <c r="D5" s="12"/>
      <c r="E5" s="9" t="s">
        <v>3</v>
      </c>
    </row>
    <row r="6" spans="1:247" s="10" customFormat="1" x14ac:dyDescent="0.25">
      <c r="A6" s="7"/>
      <c r="B6" s="7"/>
      <c r="C6" s="7"/>
      <c r="D6" s="12"/>
      <c r="E6" s="9" t="s">
        <v>4</v>
      </c>
    </row>
    <row r="7" spans="1:247" s="10" customFormat="1" x14ac:dyDescent="0.25">
      <c r="A7" s="7"/>
      <c r="B7" s="7"/>
      <c r="C7" s="7"/>
      <c r="D7" s="13"/>
      <c r="E7" s="13" t="s">
        <v>5</v>
      </c>
    </row>
    <row r="8" spans="1:247" s="10" customFormat="1" x14ac:dyDescent="0.25">
      <c r="D8" s="13"/>
      <c r="E8" s="13" t="s">
        <v>117</v>
      </c>
    </row>
    <row r="9" spans="1:247" s="10" customFormat="1" x14ac:dyDescent="0.25">
      <c r="A9" s="7"/>
      <c r="B9" s="7"/>
      <c r="C9" s="7"/>
      <c r="D9" s="12"/>
      <c r="E9" s="14"/>
    </row>
    <row r="10" spans="1:247" s="10" customFormat="1" x14ac:dyDescent="0.25">
      <c r="A10" s="7"/>
      <c r="B10" s="7"/>
      <c r="C10" s="7"/>
      <c r="D10" s="11"/>
      <c r="E10" s="15"/>
    </row>
    <row r="11" spans="1:247" s="10" customFormat="1" ht="24" customHeight="1" x14ac:dyDescent="0.3">
      <c r="A11" s="59" t="s">
        <v>6</v>
      </c>
      <c r="B11" s="59"/>
      <c r="C11" s="59"/>
      <c r="D11" s="59"/>
      <c r="E11" s="59"/>
    </row>
    <row r="12" spans="1:247" s="10" customFormat="1" ht="22.5" x14ac:dyDescent="0.3">
      <c r="A12" s="16"/>
      <c r="B12" s="16"/>
      <c r="C12" s="16"/>
      <c r="D12" s="17" t="s">
        <v>7</v>
      </c>
      <c r="E12" s="18"/>
    </row>
    <row r="14" spans="1:247" ht="28.5" x14ac:dyDescent="0.2">
      <c r="A14" s="19" t="s">
        <v>8</v>
      </c>
      <c r="B14" s="20" t="s">
        <v>9</v>
      </c>
      <c r="C14" s="20" t="s">
        <v>10</v>
      </c>
      <c r="D14" s="21" t="s">
        <v>11</v>
      </c>
      <c r="E14" s="22" t="s">
        <v>12</v>
      </c>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row>
    <row r="15" spans="1:247" x14ac:dyDescent="0.25">
      <c r="A15" s="23">
        <v>1</v>
      </c>
      <c r="B15" s="24">
        <v>207</v>
      </c>
      <c r="C15" s="25" t="s">
        <v>13</v>
      </c>
      <c r="D15" s="26" t="s">
        <v>14</v>
      </c>
      <c r="E15" s="27">
        <v>159292.4</v>
      </c>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row>
    <row r="16" spans="1:247" ht="30" x14ac:dyDescent="0.25">
      <c r="A16" s="28">
        <v>2</v>
      </c>
      <c r="B16" s="29">
        <v>210</v>
      </c>
      <c r="C16" s="30" t="s">
        <v>13</v>
      </c>
      <c r="D16" s="31" t="s">
        <v>15</v>
      </c>
      <c r="E16" s="32">
        <v>186</v>
      </c>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row>
    <row r="17" spans="1:247" x14ac:dyDescent="0.2">
      <c r="A17" s="60" t="s">
        <v>16</v>
      </c>
      <c r="B17" s="61"/>
      <c r="C17" s="61"/>
      <c r="D17" s="62"/>
      <c r="E17" s="33">
        <f>SUM(E15:E16)</f>
        <v>159478.39999999999</v>
      </c>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row>
    <row r="18" spans="1:247" s="5" customFormat="1" ht="30" x14ac:dyDescent="0.25">
      <c r="A18" s="34">
        <v>2</v>
      </c>
      <c r="B18" s="35">
        <v>826</v>
      </c>
      <c r="C18" s="35">
        <v>1065</v>
      </c>
      <c r="D18" s="36" t="s">
        <v>17</v>
      </c>
      <c r="E18" s="37">
        <v>4120.1000000000004</v>
      </c>
    </row>
    <row r="19" spans="1:247" s="5" customFormat="1" ht="30" customHeight="1" x14ac:dyDescent="0.25">
      <c r="A19" s="34">
        <v>3</v>
      </c>
      <c r="B19" s="35">
        <v>416</v>
      </c>
      <c r="C19" s="38" t="s">
        <v>18</v>
      </c>
      <c r="D19" s="39" t="s">
        <v>19</v>
      </c>
      <c r="E19" s="37">
        <v>158653.9</v>
      </c>
    </row>
    <row r="20" spans="1:247" s="5" customFormat="1" ht="30" customHeight="1" x14ac:dyDescent="0.25">
      <c r="A20" s="34"/>
      <c r="B20" s="35">
        <v>418</v>
      </c>
      <c r="C20" s="40" t="s">
        <v>20</v>
      </c>
      <c r="D20" s="39" t="s">
        <v>21</v>
      </c>
      <c r="E20" s="37">
        <v>1101.4000000000001</v>
      </c>
    </row>
    <row r="21" spans="1:247" ht="45" x14ac:dyDescent="0.25">
      <c r="A21" s="34">
        <v>4</v>
      </c>
      <c r="B21" s="35">
        <v>691</v>
      </c>
      <c r="C21" s="35">
        <v>1022</v>
      </c>
      <c r="D21" s="36" t="s">
        <v>22</v>
      </c>
      <c r="E21" s="37">
        <f>16169+5516</f>
        <v>21685</v>
      </c>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row>
    <row r="22" spans="1:247" x14ac:dyDescent="0.25">
      <c r="A22" s="34">
        <v>4</v>
      </c>
      <c r="B22" s="35">
        <v>618</v>
      </c>
      <c r="C22" s="35">
        <v>1074</v>
      </c>
      <c r="D22" s="41" t="s">
        <v>23</v>
      </c>
      <c r="E22" s="37">
        <v>250</v>
      </c>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row>
    <row r="23" spans="1:247" ht="30" x14ac:dyDescent="0.25">
      <c r="A23" s="34">
        <v>5</v>
      </c>
      <c r="B23" s="35">
        <v>630</v>
      </c>
      <c r="C23" s="35">
        <v>1089</v>
      </c>
      <c r="D23" s="36" t="s">
        <v>24</v>
      </c>
      <c r="E23" s="37">
        <v>7299</v>
      </c>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row>
    <row r="24" spans="1:247" s="5" customFormat="1" ht="30" x14ac:dyDescent="0.25">
      <c r="A24" s="34">
        <v>6</v>
      </c>
      <c r="B24" s="35">
        <v>611</v>
      </c>
      <c r="C24" s="35">
        <v>1007</v>
      </c>
      <c r="D24" s="36" t="s">
        <v>25</v>
      </c>
      <c r="E24" s="37">
        <v>424.4</v>
      </c>
    </row>
    <row r="25" spans="1:247" s="5" customFormat="1" ht="25.5" customHeight="1" x14ac:dyDescent="0.25">
      <c r="A25" s="34">
        <v>7</v>
      </c>
      <c r="B25" s="35">
        <v>634</v>
      </c>
      <c r="C25" s="35">
        <v>1004</v>
      </c>
      <c r="D25" s="36" t="s">
        <v>26</v>
      </c>
      <c r="E25" s="37">
        <v>2739.5</v>
      </c>
    </row>
    <row r="26" spans="1:247" s="5" customFormat="1" ht="30" x14ac:dyDescent="0.25">
      <c r="A26" s="34">
        <v>8</v>
      </c>
      <c r="B26" s="35">
        <v>810</v>
      </c>
      <c r="C26" s="35">
        <v>1002</v>
      </c>
      <c r="D26" s="36" t="s">
        <v>27</v>
      </c>
      <c r="E26" s="37">
        <v>591.6</v>
      </c>
    </row>
    <row r="27" spans="1:247" s="5" customFormat="1" x14ac:dyDescent="0.25">
      <c r="A27" s="34">
        <v>9</v>
      </c>
      <c r="B27" s="35">
        <v>642</v>
      </c>
      <c r="C27" s="42">
        <v>1060</v>
      </c>
      <c r="D27" s="36" t="s">
        <v>28</v>
      </c>
      <c r="E27" s="37">
        <v>608.70000000000005</v>
      </c>
    </row>
    <row r="28" spans="1:247" s="5" customFormat="1" ht="30" x14ac:dyDescent="0.25">
      <c r="A28" s="34">
        <v>10</v>
      </c>
      <c r="B28" s="35">
        <v>875</v>
      </c>
      <c r="C28" s="42">
        <v>1091</v>
      </c>
      <c r="D28" s="36" t="s">
        <v>29</v>
      </c>
      <c r="E28" s="37">
        <v>11000</v>
      </c>
    </row>
    <row r="29" spans="1:247" s="5" customFormat="1" ht="30" x14ac:dyDescent="0.25">
      <c r="A29" s="34">
        <v>11</v>
      </c>
      <c r="B29" s="35">
        <v>879</v>
      </c>
      <c r="C29" s="42">
        <v>1111</v>
      </c>
      <c r="D29" s="36" t="s">
        <v>30</v>
      </c>
      <c r="E29" s="37">
        <v>8461.5</v>
      </c>
    </row>
    <row r="30" spans="1:247" ht="14.25" x14ac:dyDescent="0.2">
      <c r="A30" s="63" t="s">
        <v>31</v>
      </c>
      <c r="B30" s="64"/>
      <c r="C30" s="64"/>
      <c r="D30" s="65"/>
      <c r="E30" s="33">
        <f>SUM(E18:E29)</f>
        <v>216935.1</v>
      </c>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row>
    <row r="31" spans="1:247" ht="60" x14ac:dyDescent="0.25">
      <c r="A31" s="34">
        <v>12</v>
      </c>
      <c r="B31" s="43">
        <v>623</v>
      </c>
      <c r="C31" s="43">
        <v>3012</v>
      </c>
      <c r="D31" s="36" t="s">
        <v>32</v>
      </c>
      <c r="E31" s="37">
        <f>21487.3+858.7</f>
        <v>22346</v>
      </c>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row>
    <row r="32" spans="1:247" ht="30" x14ac:dyDescent="0.25">
      <c r="A32" s="44">
        <v>13</v>
      </c>
      <c r="B32" s="43">
        <v>111</v>
      </c>
      <c r="C32" s="43">
        <v>3043</v>
      </c>
      <c r="D32" s="31" t="s">
        <v>33</v>
      </c>
      <c r="E32" s="37">
        <f>1229.5+71.2</f>
        <v>1300.7</v>
      </c>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row>
    <row r="33" spans="1:247" ht="30" x14ac:dyDescent="0.25">
      <c r="A33" s="44">
        <v>14</v>
      </c>
      <c r="B33" s="45" t="s">
        <v>34</v>
      </c>
      <c r="C33" s="45" t="s">
        <v>35</v>
      </c>
      <c r="D33" s="46" t="s">
        <v>36</v>
      </c>
      <c r="E33" s="37">
        <v>51.2</v>
      </c>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row>
    <row r="34" spans="1:247" ht="44.25" customHeight="1" x14ac:dyDescent="0.25">
      <c r="A34" s="34">
        <v>15</v>
      </c>
      <c r="B34" s="47" t="s">
        <v>37</v>
      </c>
      <c r="C34" s="47" t="s">
        <v>38</v>
      </c>
      <c r="D34" s="48" t="s">
        <v>39</v>
      </c>
      <c r="E34" s="37">
        <v>344</v>
      </c>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row>
    <row r="35" spans="1:247" s="4" customFormat="1" ht="75" x14ac:dyDescent="0.25">
      <c r="A35" s="34">
        <v>16</v>
      </c>
      <c r="B35" s="35">
        <v>112</v>
      </c>
      <c r="C35" s="35">
        <v>3003</v>
      </c>
      <c r="D35" s="49" t="s">
        <v>40</v>
      </c>
      <c r="E35" s="37">
        <f>380608.2+26394</f>
        <v>407002.2</v>
      </c>
    </row>
    <row r="36" spans="1:247" s="4" customFormat="1" ht="30" x14ac:dyDescent="0.25">
      <c r="A36" s="44">
        <v>17</v>
      </c>
      <c r="B36" s="35">
        <v>102</v>
      </c>
      <c r="C36" s="35">
        <v>3037</v>
      </c>
      <c r="D36" s="49" t="s">
        <v>41</v>
      </c>
      <c r="E36" s="37">
        <v>2815.9</v>
      </c>
    </row>
    <row r="37" spans="1:247" s="4" customFormat="1" x14ac:dyDescent="0.25">
      <c r="A37" s="44">
        <v>18</v>
      </c>
      <c r="B37" s="35">
        <v>107</v>
      </c>
      <c r="C37" s="35">
        <v>3055</v>
      </c>
      <c r="D37" s="49" t="s">
        <v>42</v>
      </c>
      <c r="E37" s="37">
        <f>146.4+6.9</f>
        <v>153.30000000000001</v>
      </c>
    </row>
    <row r="38" spans="1:247" s="4" customFormat="1" ht="30" x14ac:dyDescent="0.25">
      <c r="A38" s="34">
        <v>19</v>
      </c>
      <c r="B38" s="35">
        <v>149</v>
      </c>
      <c r="C38" s="35">
        <v>3038</v>
      </c>
      <c r="D38" s="49" t="s">
        <v>43</v>
      </c>
      <c r="E38" s="37">
        <f>1198.1+0.1+189.9</f>
        <v>1388.1</v>
      </c>
    </row>
    <row r="39" spans="1:247" ht="63.75" customHeight="1" x14ac:dyDescent="0.25">
      <c r="A39" s="34">
        <v>20</v>
      </c>
      <c r="B39" s="29">
        <v>158</v>
      </c>
      <c r="C39" s="29">
        <v>3020</v>
      </c>
      <c r="D39" s="31" t="s">
        <v>44</v>
      </c>
      <c r="E39" s="37">
        <v>28049.200000000001</v>
      </c>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row>
    <row r="40" spans="1:247" ht="90" x14ac:dyDescent="0.25">
      <c r="A40" s="44">
        <v>21</v>
      </c>
      <c r="B40" s="43">
        <v>173</v>
      </c>
      <c r="C40" s="43">
        <v>3021</v>
      </c>
      <c r="D40" s="31" t="s">
        <v>45</v>
      </c>
      <c r="E40" s="37">
        <v>631.4</v>
      </c>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row>
    <row r="41" spans="1:247" ht="164.25" customHeight="1" x14ac:dyDescent="0.25">
      <c r="A41" s="44">
        <v>22</v>
      </c>
      <c r="B41" s="43">
        <v>133</v>
      </c>
      <c r="C41" s="43">
        <v>3024</v>
      </c>
      <c r="D41" s="31" t="s">
        <v>46</v>
      </c>
      <c r="E41" s="37">
        <v>3150</v>
      </c>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row>
    <row r="42" spans="1:247" ht="45" x14ac:dyDescent="0.25">
      <c r="A42" s="34">
        <v>23</v>
      </c>
      <c r="B42" s="35">
        <v>194</v>
      </c>
      <c r="C42" s="35">
        <v>3002</v>
      </c>
      <c r="D42" s="49" t="s">
        <v>47</v>
      </c>
      <c r="E42" s="37">
        <v>10130.299999999999</v>
      </c>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row>
    <row r="43" spans="1:247" ht="45" x14ac:dyDescent="0.25">
      <c r="A43" s="34">
        <v>24</v>
      </c>
      <c r="B43" s="30" t="s">
        <v>48</v>
      </c>
      <c r="C43" s="30" t="s">
        <v>49</v>
      </c>
      <c r="D43" s="31" t="s">
        <v>50</v>
      </c>
      <c r="E43" s="37">
        <v>763.9</v>
      </c>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row>
    <row r="44" spans="1:247" ht="30" x14ac:dyDescent="0.25">
      <c r="A44" s="44">
        <v>25</v>
      </c>
      <c r="B44" s="30" t="s">
        <v>51</v>
      </c>
      <c r="C44" s="30" t="s">
        <v>52</v>
      </c>
      <c r="D44" s="31" t="s">
        <v>53</v>
      </c>
      <c r="E44" s="37">
        <f>8590.9+1422.4</f>
        <v>10013.299999999999</v>
      </c>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row>
    <row r="45" spans="1:247" ht="30" x14ac:dyDescent="0.25">
      <c r="A45" s="44">
        <v>26</v>
      </c>
      <c r="B45" s="30" t="s">
        <v>54</v>
      </c>
      <c r="C45" s="30" t="s">
        <v>55</v>
      </c>
      <c r="D45" s="31" t="s">
        <v>56</v>
      </c>
      <c r="E45" s="37">
        <f>174126.3+19.8</f>
        <v>174146.09999999998</v>
      </c>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row>
    <row r="46" spans="1:247" ht="60" x14ac:dyDescent="0.25">
      <c r="A46" s="34">
        <v>27</v>
      </c>
      <c r="B46" s="30" t="s">
        <v>57</v>
      </c>
      <c r="C46" s="30" t="s">
        <v>58</v>
      </c>
      <c r="D46" s="31" t="s">
        <v>59</v>
      </c>
      <c r="E46" s="37">
        <v>240</v>
      </c>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row>
    <row r="47" spans="1:247" ht="60" x14ac:dyDescent="0.25">
      <c r="A47" s="34">
        <v>28</v>
      </c>
      <c r="B47" s="30" t="s">
        <v>60</v>
      </c>
      <c r="C47" s="30" t="s">
        <v>61</v>
      </c>
      <c r="D47" s="31" t="s">
        <v>62</v>
      </c>
      <c r="E47" s="37">
        <f>242301.8+12426.3</f>
        <v>254728.09999999998</v>
      </c>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row>
    <row r="48" spans="1:247" s="4" customFormat="1" ht="30" x14ac:dyDescent="0.25">
      <c r="A48" s="44">
        <v>29</v>
      </c>
      <c r="B48" s="47" t="s">
        <v>63</v>
      </c>
      <c r="C48" s="47" t="s">
        <v>64</v>
      </c>
      <c r="D48" s="49" t="s">
        <v>65</v>
      </c>
      <c r="E48" s="37">
        <v>17225.599999999999</v>
      </c>
    </row>
    <row r="49" spans="1:247" s="4" customFormat="1" ht="195" x14ac:dyDescent="0.25">
      <c r="A49" s="44">
        <v>30</v>
      </c>
      <c r="B49" s="47" t="s">
        <v>66</v>
      </c>
      <c r="C49" s="47" t="s">
        <v>67</v>
      </c>
      <c r="D49" s="49" t="s">
        <v>68</v>
      </c>
      <c r="E49" s="50">
        <f>22379.9-598.2+4009.5</f>
        <v>25791.200000000001</v>
      </c>
    </row>
    <row r="50" spans="1:247" s="4" customFormat="1" ht="30" x14ac:dyDescent="0.25">
      <c r="A50" s="34">
        <v>31</v>
      </c>
      <c r="B50" s="29" t="s">
        <v>69</v>
      </c>
      <c r="C50" s="30" t="s">
        <v>70</v>
      </c>
      <c r="D50" s="31" t="s">
        <v>71</v>
      </c>
      <c r="E50" s="37">
        <f>3686+2397+1000-1500</f>
        <v>5583</v>
      </c>
    </row>
    <row r="51" spans="1:247" s="4" customFormat="1" ht="30" x14ac:dyDescent="0.25">
      <c r="A51" s="34">
        <v>32</v>
      </c>
      <c r="B51" s="47" t="s">
        <v>72</v>
      </c>
      <c r="C51" s="47" t="s">
        <v>73</v>
      </c>
      <c r="D51" s="49" t="s">
        <v>74</v>
      </c>
      <c r="E51" s="37">
        <f>1247.6+675.7</f>
        <v>1923.3</v>
      </c>
    </row>
    <row r="52" spans="1:247" s="4" customFormat="1" ht="45" x14ac:dyDescent="0.25">
      <c r="A52" s="44">
        <v>33</v>
      </c>
      <c r="B52" s="47" t="s">
        <v>75</v>
      </c>
      <c r="C52" s="47" t="s">
        <v>76</v>
      </c>
      <c r="D52" s="49" t="s">
        <v>77</v>
      </c>
      <c r="E52" s="37">
        <f>1943.7+481.1</f>
        <v>2424.8000000000002</v>
      </c>
    </row>
    <row r="53" spans="1:247" s="4" customFormat="1" ht="30" x14ac:dyDescent="0.25">
      <c r="A53" s="44">
        <v>34</v>
      </c>
      <c r="B53" s="47" t="s">
        <v>78</v>
      </c>
      <c r="C53" s="47" t="s">
        <v>79</v>
      </c>
      <c r="D53" s="49" t="s">
        <v>80</v>
      </c>
      <c r="E53" s="37">
        <f>1726.5-481.1+974.6</f>
        <v>2220</v>
      </c>
    </row>
    <row r="54" spans="1:247" s="4" customFormat="1" ht="45" x14ac:dyDescent="0.25">
      <c r="A54" s="34">
        <v>35</v>
      </c>
      <c r="B54" s="47" t="s">
        <v>81</v>
      </c>
      <c r="C54" s="47" t="s">
        <v>82</v>
      </c>
      <c r="D54" s="49" t="s">
        <v>83</v>
      </c>
      <c r="E54" s="37">
        <f>20-2.1</f>
        <v>17.899999999999999</v>
      </c>
    </row>
    <row r="55" spans="1:247" s="4" customFormat="1" ht="54.75" customHeight="1" x14ac:dyDescent="0.25">
      <c r="A55" s="34">
        <v>36</v>
      </c>
      <c r="B55" s="47" t="s">
        <v>84</v>
      </c>
      <c r="C55" s="47" t="s">
        <v>85</v>
      </c>
      <c r="D55" s="49" t="s">
        <v>86</v>
      </c>
      <c r="E55" s="37">
        <v>540</v>
      </c>
    </row>
    <row r="56" spans="1:247" s="4" customFormat="1" ht="60" x14ac:dyDescent="0.25">
      <c r="A56" s="44">
        <v>37</v>
      </c>
      <c r="B56" s="47" t="s">
        <v>87</v>
      </c>
      <c r="C56" s="47" t="s">
        <v>88</v>
      </c>
      <c r="D56" s="49" t="s">
        <v>89</v>
      </c>
      <c r="E56" s="37">
        <f>13696.1+12864.7</f>
        <v>26560.800000000003</v>
      </c>
    </row>
    <row r="57" spans="1:247" ht="45" x14ac:dyDescent="0.25">
      <c r="A57" s="44">
        <v>38</v>
      </c>
      <c r="B57" s="35">
        <v>412</v>
      </c>
      <c r="C57" s="42" t="s">
        <v>90</v>
      </c>
      <c r="D57" s="36" t="s">
        <v>91</v>
      </c>
      <c r="E57" s="37">
        <f>2479.3+0.5+7.5</f>
        <v>2487.3000000000002</v>
      </c>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row>
    <row r="58" spans="1:247" s="4" customFormat="1" ht="30" x14ac:dyDescent="0.25">
      <c r="A58" s="34">
        <v>39</v>
      </c>
      <c r="B58" s="47" t="s">
        <v>92</v>
      </c>
      <c r="C58" s="47" t="s">
        <v>93</v>
      </c>
      <c r="D58" s="49" t="s">
        <v>94</v>
      </c>
      <c r="E58" s="37">
        <f>34454-23174.5</f>
        <v>11279.5</v>
      </c>
    </row>
    <row r="59" spans="1:247" s="4" customFormat="1" ht="45" x14ac:dyDescent="0.25">
      <c r="A59" s="34">
        <v>40</v>
      </c>
      <c r="B59" s="47" t="s">
        <v>95</v>
      </c>
      <c r="C59" s="47" t="s">
        <v>96</v>
      </c>
      <c r="D59" s="49" t="s">
        <v>97</v>
      </c>
      <c r="E59" s="37">
        <v>23424.7</v>
      </c>
    </row>
    <row r="60" spans="1:247" s="4" customFormat="1" ht="45" x14ac:dyDescent="0.25">
      <c r="A60" s="44">
        <v>41</v>
      </c>
      <c r="B60" s="47" t="s">
        <v>98</v>
      </c>
      <c r="C60" s="47" t="s">
        <v>99</v>
      </c>
      <c r="D60" s="49" t="s">
        <v>100</v>
      </c>
      <c r="E60" s="37">
        <v>598.20000000000005</v>
      </c>
    </row>
    <row r="61" spans="1:247" s="4" customFormat="1" ht="55.5" customHeight="1" x14ac:dyDescent="0.25">
      <c r="A61" s="44">
        <v>42</v>
      </c>
      <c r="B61" s="47" t="s">
        <v>101</v>
      </c>
      <c r="C61" s="47" t="s">
        <v>102</v>
      </c>
      <c r="D61" s="49" t="s">
        <v>103</v>
      </c>
      <c r="E61" s="37">
        <v>546.79999999999995</v>
      </c>
    </row>
    <row r="62" spans="1:247" s="4" customFormat="1" x14ac:dyDescent="0.25">
      <c r="A62" s="66" t="s">
        <v>104</v>
      </c>
      <c r="B62" s="67"/>
      <c r="C62" s="67"/>
      <c r="D62" s="67"/>
      <c r="E62" s="33">
        <f>SUM(E31:E61)</f>
        <v>1037876.8000000002</v>
      </c>
    </row>
    <row r="63" spans="1:247" s="4" customFormat="1" ht="30" x14ac:dyDescent="0.25">
      <c r="A63" s="51">
        <v>43</v>
      </c>
      <c r="B63" s="52">
        <v>316</v>
      </c>
      <c r="C63" s="52">
        <v>4010</v>
      </c>
      <c r="D63" s="53" t="s">
        <v>105</v>
      </c>
      <c r="E63" s="54">
        <v>401.5</v>
      </c>
    </row>
    <row r="64" spans="1:247" s="4" customFormat="1" x14ac:dyDescent="0.25">
      <c r="A64" s="68" t="s">
        <v>106</v>
      </c>
      <c r="B64" s="69"/>
      <c r="C64" s="69"/>
      <c r="D64" s="70"/>
      <c r="E64" s="33">
        <f>SUM(E63:E63)</f>
        <v>401.5</v>
      </c>
    </row>
    <row r="65" spans="1:247" s="4" customFormat="1" x14ac:dyDescent="0.25">
      <c r="A65" s="71" t="s">
        <v>107</v>
      </c>
      <c r="B65" s="72"/>
      <c r="C65" s="72"/>
      <c r="D65" s="72"/>
      <c r="E65" s="33">
        <f>E62+E17+E64+E30</f>
        <v>1414691.8000000003</v>
      </c>
    </row>
    <row r="66" spans="1:247" ht="30" x14ac:dyDescent="0.25">
      <c r="A66" s="34">
        <v>44</v>
      </c>
      <c r="B66" s="35">
        <v>119</v>
      </c>
      <c r="C66" s="35">
        <v>119</v>
      </c>
      <c r="D66" s="49" t="s">
        <v>108</v>
      </c>
      <c r="E66" s="37">
        <f>3832.8+37</f>
        <v>3869.8</v>
      </c>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row>
    <row r="67" spans="1:247" x14ac:dyDescent="0.25">
      <c r="A67" s="34">
        <v>45</v>
      </c>
      <c r="B67" s="35">
        <v>721</v>
      </c>
      <c r="C67" s="35">
        <v>721</v>
      </c>
      <c r="D67" s="49" t="s">
        <v>109</v>
      </c>
      <c r="E67" s="37">
        <f>251+3.2</f>
        <v>254.2</v>
      </c>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row>
    <row r="68" spans="1:247" ht="30" x14ac:dyDescent="0.25">
      <c r="A68" s="34">
        <v>46</v>
      </c>
      <c r="B68" s="55">
        <v>723</v>
      </c>
      <c r="C68" s="55">
        <v>723</v>
      </c>
      <c r="D68" s="31" t="s">
        <v>110</v>
      </c>
      <c r="E68" s="37">
        <v>177.4</v>
      </c>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row>
    <row r="69" spans="1:247" ht="45" x14ac:dyDescent="0.25">
      <c r="A69" s="34">
        <v>47</v>
      </c>
      <c r="B69" s="55">
        <v>735</v>
      </c>
      <c r="C69" s="55">
        <v>735</v>
      </c>
      <c r="D69" s="31" t="s">
        <v>111</v>
      </c>
      <c r="E69" s="37">
        <v>1000</v>
      </c>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row>
    <row r="70" spans="1:247" ht="30" x14ac:dyDescent="0.25">
      <c r="A70" s="34">
        <v>48</v>
      </c>
      <c r="B70" s="55">
        <v>736</v>
      </c>
      <c r="C70" s="55">
        <v>736</v>
      </c>
      <c r="D70" s="31" t="s">
        <v>112</v>
      </c>
      <c r="E70" s="37">
        <f>50+10</f>
        <v>60</v>
      </c>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row>
    <row r="71" spans="1:247" ht="45" x14ac:dyDescent="0.25">
      <c r="A71" s="34">
        <v>49</v>
      </c>
      <c r="B71" s="55">
        <v>739</v>
      </c>
      <c r="C71" s="55">
        <v>739</v>
      </c>
      <c r="D71" s="31" t="s">
        <v>113</v>
      </c>
      <c r="E71" s="37">
        <v>30</v>
      </c>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row>
    <row r="72" spans="1:247" ht="30" x14ac:dyDescent="0.25">
      <c r="A72" s="34">
        <v>50</v>
      </c>
      <c r="B72" s="55">
        <v>742</v>
      </c>
      <c r="C72" s="55">
        <v>742</v>
      </c>
      <c r="D72" s="31" t="s">
        <v>114</v>
      </c>
      <c r="E72" s="37">
        <v>39915.5</v>
      </c>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row>
    <row r="73" spans="1:247" x14ac:dyDescent="0.25">
      <c r="A73" s="73" t="s">
        <v>115</v>
      </c>
      <c r="B73" s="74"/>
      <c r="C73" s="74"/>
      <c r="D73" s="75"/>
      <c r="E73" s="56">
        <f>SUM(E66:E72)</f>
        <v>45306.9</v>
      </c>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row>
    <row r="74" spans="1:247" ht="14.25" x14ac:dyDescent="0.2">
      <c r="A74" s="76" t="s">
        <v>116</v>
      </c>
      <c r="B74" s="77"/>
      <c r="C74" s="77"/>
      <c r="D74" s="78"/>
      <c r="E74" s="57">
        <f>E73+E65</f>
        <v>1459998.7000000002</v>
      </c>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row>
    <row r="77" spans="1:247" x14ac:dyDescent="0.25">
      <c r="A77" s="1"/>
      <c r="B77" s="1"/>
      <c r="C77" s="1"/>
      <c r="D77" s="1"/>
      <c r="E77" s="58"/>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row>
  </sheetData>
  <autoFilter ref="A14:IM14" xr:uid="{00000000-0009-0000-0000-000000000000}"/>
  <mergeCells count="8">
    <mergeCell ref="A65:D65"/>
    <mergeCell ref="A73:D73"/>
    <mergeCell ref="A74:D74"/>
    <mergeCell ref="A11:E11"/>
    <mergeCell ref="A17:D17"/>
    <mergeCell ref="A30:D30"/>
    <mergeCell ref="A62:D62"/>
    <mergeCell ref="A64:D64"/>
  </mergeCells>
  <pageMargins left="0.78740199999999982" right="0.39370099999999991" top="0.19684999999999997" bottom="0.19684999999999997" header="0" footer="0"/>
  <pageSetup paperSize="9" scale="48" fitToHeight="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прил.3 на 2025</vt:lpstr>
      <vt:lpstr>'прил.3 на 2025'!Print_Titles</vt:lpstr>
      <vt:lpstr>'прил.3 на 2025'!Область_печати</vt:lpstr>
    </vt:vector>
  </TitlesOfParts>
  <Company>bud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Сурядная</dc:creator>
  <cp:lastModifiedBy>User</cp:lastModifiedBy>
  <cp:revision>7</cp:revision>
  <cp:lastPrinted>2025-06-20T07:18:04Z</cp:lastPrinted>
  <dcterms:created xsi:type="dcterms:W3CDTF">2005-12-26T07:27:00Z</dcterms:created>
  <dcterms:modified xsi:type="dcterms:W3CDTF">2025-06-20T07:18:05Z</dcterms:modified>
  <cp:version>917504</cp:version>
</cp:coreProperties>
</file>