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Документы\ПРОЕКТЫ РЕШЕНИЙ 5 созыв\2025 год\18.06.2025\Приложения к решению 84-рсд\"/>
    </mc:Choice>
  </mc:AlternateContent>
  <xr:revisionPtr revIDLastSave="0" documentId="13_ncr:1_{569AF09F-D57C-4D26-924B-6B691519341E}" xr6:coauthVersionLast="47" xr6:coauthVersionMax="47" xr10:uidLastSave="{00000000-0000-0000-0000-000000000000}"/>
  <bookViews>
    <workbookView xWindow="-120" yWindow="-120" windowWidth="29040" windowHeight="15840" xr2:uid="{00000000-000D-0000-FFFF-FFFF00000000}"/>
  </bookViews>
  <sheets>
    <sheet name="прил.3.1 на 2026-2027" sheetId="1" r:id="rId1"/>
  </sheets>
  <definedNames>
    <definedName name="_xlnm._FilterDatabase" localSheetId="0" hidden="1">'прил.3.1 на 2026-2027'!$A$14:$F$72</definedName>
    <definedName name="Print_Titles" localSheetId="0">'прил.3.1 на 2026-2027'!$13:$14</definedName>
    <definedName name="_xlnm.Print_Area" localSheetId="0">'прил.3.1 на 2026-2027'!$A$1:$F$72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8" i="1" l="1"/>
  <c r="F64" i="1"/>
  <c r="F71" i="1" s="1"/>
  <c r="E64" i="1"/>
  <c r="E71" i="1" s="1"/>
  <c r="F62" i="1"/>
  <c r="E62" i="1"/>
  <c r="F56" i="1"/>
  <c r="E56" i="1"/>
  <c r="E55" i="1"/>
  <c r="E54" i="1"/>
  <c r="E51" i="1"/>
  <c r="F50" i="1"/>
  <c r="E50" i="1"/>
  <c r="E49" i="1"/>
  <c r="F48" i="1"/>
  <c r="E48" i="1"/>
  <c r="F47" i="1"/>
  <c r="E47" i="1"/>
  <c r="F46" i="1"/>
  <c r="E46" i="1"/>
  <c r="F42" i="1"/>
  <c r="E42" i="1"/>
  <c r="F34" i="1"/>
  <c r="E34" i="1"/>
  <c r="F31" i="1"/>
  <c r="F60" i="1" s="1"/>
  <c r="E31" i="1"/>
  <c r="E60" i="1" s="1"/>
  <c r="F28" i="1"/>
  <c r="E19" i="1"/>
  <c r="F17" i="1"/>
  <c r="E17" i="1"/>
  <c r="E28" i="1" s="1"/>
  <c r="E63" i="1" s="1"/>
  <c r="E72" i="1" s="1"/>
  <c r="F16" i="1"/>
  <c r="E16" i="1"/>
  <c r="F63" i="1" l="1"/>
  <c r="F72" i="1" s="1"/>
</calcChain>
</file>

<file path=xl/sharedStrings.xml><?xml version="1.0" encoding="utf-8"?>
<sst xmlns="http://schemas.openxmlformats.org/spreadsheetml/2006/main" count="117" uniqueCount="117">
  <si>
    <t>Приложение  3.1</t>
  </si>
  <si>
    <t>к решению Совета депутатов</t>
  </si>
  <si>
    <t>муниципального образования</t>
  </si>
  <si>
    <t>Сланцевский муниципальный район</t>
  </si>
  <si>
    <t>Ленинградской области</t>
  </si>
  <si>
    <t xml:space="preserve"> от      20.12.2024   №   44-рсд</t>
  </si>
  <si>
    <t>Безвозмездные поступления от других бюджетов бюджетной системы Российской Федерации</t>
  </si>
  <si>
    <t xml:space="preserve">на плановый период 2026 и 2027 годов </t>
  </si>
  <si>
    <t>№ п/п</t>
  </si>
  <si>
    <t>Доп. Кд.</t>
  </si>
  <si>
    <t>Код цели</t>
  </si>
  <si>
    <t>Источники доходов</t>
  </si>
  <si>
    <t>Сумма (тыс.руб.)</t>
  </si>
  <si>
    <t>2026 год</t>
  </si>
  <si>
    <t>2027 год</t>
  </si>
  <si>
    <t>000</t>
  </si>
  <si>
    <t>Дотации на выравнивание бюджетной обеспеченности муниципальных районов, городских округов</t>
  </si>
  <si>
    <t>Всего дотаций</t>
  </si>
  <si>
    <t xml:space="preserve">Субсидии бюджетам муниципальных образований Ленинградской области на предоставление частичной компенсации стоимости путевок в муниципальные организации отдыха детей и их оздоровления 
</t>
  </si>
  <si>
    <t>Субсидии бюджетам муниципальных образований Ленинградской области на организацию отдыха детей, находящихся в трудной жизненной ситуации, в каникулярное время</t>
  </si>
  <si>
    <t>Субсидии бюджетам муниципальных образований Ленинградской области на ремонт автомомобильных дорог общего пользования местного значения</t>
  </si>
  <si>
    <t>Субсидии бюджетам муниципальных образований Ленинградской области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 597 "О мероприятиях по реализации государственной социальной политики"</t>
  </si>
  <si>
    <t>Субсидии бюджетам муниципальных образований Ленинградской области на укрепление материально-технической базы организаций дополнительного образования</t>
  </si>
  <si>
    <t>Субсидии бюджетам муниципальных образований Ленинградской области на государственную поддержку отрасли культуры</t>
  </si>
  <si>
    <t>Субсидии бюджетам муниципальных образований Ленинградской области на укрепление материально-технической базы организаций общего образования</t>
  </si>
  <si>
    <t>25-57500-00000-00000</t>
  </si>
  <si>
    <t xml:space="preserve">Субсидии бюджетам муниципальных образований Ленинградской области на реализацию мероприятий по модернизации школьных систем образования </t>
  </si>
  <si>
    <t>Субсидии бюджетам муниципальных образований Ленинградской области на укрепление материально-технической базы организаций дошкольного образования</t>
  </si>
  <si>
    <t>Субсидии бюджетам муниципальных образований Ленинградской области на проведение капитального ремонта спортивных площадок (стадионов) общеобразовательных организаций (неконкурсные)</t>
  </si>
  <si>
    <t xml:space="preserve"> Субсидии бюджетам муниципальных образований Ленинградской области на обновление материально-технической базы столовых и пищеблоков общеобразовательных организаций (неконкурсные)</t>
  </si>
  <si>
    <t>Всего субсидий</t>
  </si>
  <si>
    <t>Субвенции бюджетам муниципальных образований Ленинградской области на осуществление отдельных государственных полномочий по предоставлению бесплатного питания обучающимся по основным общеобразовательным программам в муниципальных образовательных организациях в Ленинградской области, обучающимся по имеющим государственную аккредитацию основным общеобразовательным программам в частных общеобразовательных организациях, расположенных на территории Ленинградской области</t>
  </si>
  <si>
    <t>148</t>
  </si>
  <si>
    <t>3048</t>
  </si>
  <si>
    <t>Субвенции бюджетам муниципальных образований Ленинградской области на осуществление отдельных государственных полномочий по организации и осуществлению деятельности по постинтернатному сопровождению</t>
  </si>
  <si>
    <t xml:space="preserve">Субвенции бюджетам муниципальных образований Ленинградской области на осуществление отдельных государственных полномочий в сфере архивного дела </t>
  </si>
  <si>
    <t>Субвенции бюджетам муниципальных образований Ленинградской области на осуществление отдельных государственных полномочий Ленинградской области на обеспечение государственных гарантий реализации прав на получение общедоступного и бесплатного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(за исключением расходов на содержание зданий и оплату коммунальных услуг)</t>
  </si>
  <si>
    <t xml:space="preserve">Субвенции бюджетам муниципальных образований Ленинградской области на осуществление отдельных государственных полномочий в сфере профилактики безнадзорности и правонарушений несовершеннолетних </t>
  </si>
  <si>
    <t>Субвенции по проведению информационно-аналитического наблюдения за осуществлением торговой деятельности</t>
  </si>
  <si>
    <t>Субвенции бюджетам муниципальных образований Ленинградской области на осуществление отдельных государственных полномочий в сфере административных правоотношений</t>
  </si>
  <si>
    <t>Субвенции бюджетам муниципальных образований Ленинградской области на осуществление отдельных государственных полномочий по назначению и выплате денежных средств на содержание детей-сирот и детей, оставшихся без попечения родителей, в семьях опекунов (попечителей) и приемных семьях, лиц из числа детей-сирот и детей, оставшихся без попечения родителей, которые в возрасте до 18 лет находились под опекой (попечительством) и обучаются в образовательной организации по образовательным программам основного общего и(или) среднего общего образования</t>
  </si>
  <si>
    <t>Субвенции бюджетам муниципальных образований Ленинградской области на осуществление отдельных государственных полномочий по обеспечению бесплатного проезда на городском, пригородном транспорте, в сельской местности на внутрирайонном транспорте (кроме такси), а также бесплатного проезда один раз в год к месту жительства и обратно к месту учебы детей-сирот и детей, оставшихся без попечения родителей, лиц из числа детей-сирот и детей, оставшихся без попечения родителей, которые в возрасте до 18 лет находились под опекой (попечительством), лиц из числа детей-сирот и детей, оставшихся без попечения родителей, обучающихся в образовательных организациях по образовательным программам основного общего и(или) среднего общего образования</t>
  </si>
  <si>
    <t>Субвенции бюджетам муниципальных образований Ленинградской области на осуществление отдельных государственных полномочий по освобождению детей-сирот и детей, оставшихся без попечения родителей, в период пребывания в организациях для детей-сирот и детей, оставшихся без попечения родителей, нахождения под опекой (попечительством), в том числе воспитывающихся в приемных семьях, от платы за жилое помещение и коммунальные услуги (включая взнос на капитальный ремонт общего имущества в многоквартирном доме) за жилое помещение, право пользования которым сохраняется до достижения ими совершеннолетия, а также от платы за определение технического состояния и оценку стоимости указанного жилого помещения в случае передачи его в собственность лиц из числа детей-сирот и детей, оставшихся без попечения родителей, которые в возрасте до 18 лет находились под опекой (попечительством), проживающих в жилых помещениях, право пользования которыми сохранялось за ними до достижения возраста 18 лет, либо во вновь предоставленном жилом помещении, обучающихся в образовательных организациях по образовательным программам основного общего и(или) среднего общего образования, лиц из числа детей-сирот и детей, оставшихся без попечения родителей, проживающих в жилых помещениях, право пользования которыми сохранялось за ними до достижения возраста 18 лет, либо вновь предоставленном жилом помещении,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находящихся на полном государственном обеспечении, в период прохождения военной службы по призыву, отбывания наказания в исправительных учреждениях от платы за жилое помещение и коммунальные услуги (включая взнос на капитальный ремонт общего имущества в многоквартирном доме), а также от платы за определение технического состояния и оценку стоимости указанного жилого помещения в случае передачи его в собственность</t>
  </si>
  <si>
    <t>Субвенции  бюджетам муниципальных образований Ленинградской области на осуществление отдельных государственных полномочий Ленинградской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 расположенных на территории Ленинградской области</t>
  </si>
  <si>
    <t>192</t>
  </si>
  <si>
    <t>3019</t>
  </si>
  <si>
    <t>Субвенции бюджетам муниципальных образований Ленинградской области на осуществление отдельных государственных полномочий по подготовке граждан, желающих принять на воспитание в свою семью ребенка, оставшегося без попечения родителей, по программе и в порядке, которые утверждаются исполнительным органом государственной власти Ленинградской области</t>
  </si>
  <si>
    <t>139</t>
  </si>
  <si>
    <t>3004</t>
  </si>
  <si>
    <t>Субвенции бюджетам муниципальных образований Ленинградской области на осуществление отдельных государственных полномочий по организации и осуществлению деятельности по опеке и попечительству</t>
  </si>
  <si>
    <t>154</t>
  </si>
  <si>
    <t>3041</t>
  </si>
  <si>
    <t xml:space="preserve">Субвенции бюджетам муниципальных образований Ленинградской области на осуществление отдельных государственных полномочий по расчету и предоставлению дотаций на выравнивание бюджетной обеспеченности поселений за счет средств областного бюджета </t>
  </si>
  <si>
    <t>174</t>
  </si>
  <si>
    <t>3022</t>
  </si>
  <si>
    <t>Субвенции бюджетам муниципальных образований Ленинградской области на осуществление отдельных государственных полномочий Ленинградской области по обеспечению текущего ремонта жилых помещений, признанных нуждающимися в проведении текущего ремонта и находящихся в собственности детей-сирот и детей, оставшихся без попечения родителей, лиц из числа детей-сирот и детей, оставшихся без попечения родителей, или предоставленных им по договору социального найма, право пользования которыми сохранялось до достижения ими совершеннолетия, при заселении в них указанных лиц</t>
  </si>
  <si>
    <t>181</t>
  </si>
  <si>
    <t>3001</t>
  </si>
  <si>
    <t>Субвенции бюджетам муниципальных образований Ленинградской области на осуществление отдельных государственных полномочий Ленинградской области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 включая расходы на оплату труда, приобретение учебных пособий, средств обучения, игр, игрушек (за исключением расходов на содержание зданий и оплату коммунальных услуг)</t>
  </si>
  <si>
    <t>187</t>
  </si>
  <si>
    <t>3018</t>
  </si>
  <si>
    <t xml:space="preserve">Субвенции бюджетам муниципальных образований Ленинградской области на осуществление отдельных государственных полномочий по организации выплаты вознаграждения, причитающегося приемным родителям </t>
  </si>
  <si>
    <t>156</t>
  </si>
  <si>
    <t>3032</t>
  </si>
  <si>
    <t>Субвенции бюджетам муниципальных образований Ленинградской области на осуществление отдельных государственных полномочий по организации и осуществлению деятельности по обеспечению однократно благоустроенными жилыми помещениями специализированного жилищного фонда по договорам найма специализированных жилых помещений детей-сирот и детей, оставшихся без попечения родителей, лиц из числа детей-сирот и детей, оставшихся без попечения родителей, которые не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детей-сирот и детей, оставшихся без попечения родителей, лиц из числа детей-сирот и детей, оставшихся без попечения родителей, которые являются нанимателями жилых помещений по договорам социального найма или членами семьи нанимателя жилого помещения по договору социального найма либо собственниками жилых помещений, в случае, если их проживание в ранее занимаемых жилых помещениях признается невозможным, лиц,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до фактического обеспечения их жилыми помещениями, а также по предоставлению лицам, которые относились к категории детей-сирот и детей, оставшихся без попечения родителей, лиц из числа детей-сирот и детей, оставшихся без попечения родителей, и достигли возраста 23 лет, выплаты на приобретение благоустроенного жилого помещения в собственность или для полного погашения предоставленного на приобретение жилого помещения кредита (займа) по договору, обязательства заемщика по которому обеспечены ипотекой</t>
  </si>
  <si>
    <t>127,132,108</t>
  </si>
  <si>
    <t>3039,3040,3058</t>
  </si>
  <si>
    <t>Субвенции бюджетам муниципальных образований Ленинградской области на осуществление отдельных государственных полномочий по поддержке сельскохозяйственного производства</t>
  </si>
  <si>
    <t>151,101</t>
  </si>
  <si>
    <t>3044,3051</t>
  </si>
  <si>
    <t>Субвенции бюджетам муниципальных образований Ленинградской области на обеспечение полномочий в сфере обращения с животными без владельцев на территории Ленинградской области</t>
  </si>
  <si>
    <t>783</t>
  </si>
  <si>
    <t>25-59000-00000-00301</t>
  </si>
  <si>
    <t>Субвенции бюджетам муниципальных образований Ленинградской области на осуществление отдельных государственных полномочий в сфере государственной регистрации актов гражданского состояния за счет федерального бюджета</t>
  </si>
  <si>
    <t>103</t>
  </si>
  <si>
    <t xml:space="preserve"> 3057</t>
  </si>
  <si>
    <t xml:space="preserve">Субвенции бюджетам муниципальных образований Ленинградской области на осуществление отдельных государственных полномочий в сфере государственной регистрации актов гражданского состояния за счет бюджета Ленинградской области </t>
  </si>
  <si>
    <t>370</t>
  </si>
  <si>
    <t>25-51200-00000-00000</t>
  </si>
  <si>
    <t>Субвенции бюджетам муниципальных образований Ленинградской области на осуществление полномочий  по составлению (изменению) списков кандидатов в присяжные заседатели федеральных судов общей юридикции в Российской Федерации</t>
  </si>
  <si>
    <t>105</t>
  </si>
  <si>
    <t>3036</t>
  </si>
  <si>
    <t xml:space="preserve">Субвенции бюджетам муниципальных образований Ленинградской области на осуществление отдельных государственных полномочий Ленинградской области по предоставлению единовременной денежной выплаты на проведение капитального ремонта индивидуальных жилых домов в соответствии с областным законом от 13 октября 2014 года № 62-оз "О предоставлении отдельным категориям граждан единовременной денежной выплаты на проведение капитального ремонта индивидуальных жилых домов" </t>
  </si>
  <si>
    <t>195</t>
  </si>
  <si>
    <t>3023</t>
  </si>
  <si>
    <t xml:space="preserve">Субвенции бюджетам муниципальных образований Ленинградской области на осуществление отдельных государственных полномочий по предоставлению ежемесячной компенсации расходов на аренду жилых помещений для детей-сирот и детей, оставшихся без попечения родителей, лиц из числа детей-сирот и детей, оставшихся без попечения родителей, которые подлежат обеспечению жилыми помещениями, на период до обеспечения их жилыми помещениями
</t>
  </si>
  <si>
    <t>176</t>
  </si>
  <si>
    <t>2553030X298570000000</t>
  </si>
  <si>
    <t>Субвенции бюджетам муниципальных образований Ленинградской области на осуществление отдельных государственных полномочий на ежемесячное денежное вознаграждение за классное руководство педагогическим работникам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</si>
  <si>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25-51790-00000-00000</t>
  </si>
  <si>
    <t>Субвенции бюджетам муниципальных образований Ленинградской области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</si>
  <si>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109</t>
  </si>
  <si>
    <t>3054</t>
  </si>
  <si>
    <t xml:space="preserve">Субвенции бюджетам муниципальных образований Ленинградской области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t>
  </si>
  <si>
    <t>409</t>
  </si>
  <si>
    <t>25-53040-00000-00000</t>
  </si>
  <si>
    <t>Субвенции бюджетам муниципальных образований Ленинградской области на осуществление отдельных государственных полномочий по организации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</si>
  <si>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402</t>
  </si>
  <si>
    <t>2550820X256420000000</t>
  </si>
  <si>
    <t>Субвенции бюджетам муниципальных образований Ленинградской области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</si>
  <si>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106</t>
  </si>
  <si>
    <t>2550500X298320000000</t>
  </si>
  <si>
    <t>Субвенции бюджетам муниципальных образований Ленинградской области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</si>
  <si>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Всего субвенций</t>
  </si>
  <si>
    <t>Иные межбюджетные трансферты бюджетам муниципальных образований Ленинградской области на поддержку социально ориентированных некоммерческих организаций Ленинградской области</t>
  </si>
  <si>
    <t>Всего иных межбюджетных трансфертов</t>
  </si>
  <si>
    <t>ИТОГО из бюджета Ленинградской области</t>
  </si>
  <si>
    <t>Иные межбюджетные трансферты бюджету муниципального района на выполнение муниципальных полномочий по исполнению органами местного самоуправления части функций по исполнению бюджетов поселений</t>
  </si>
  <si>
    <t>Иные межбюджетные трансферты из бюджетов поселений на осуществление полномочий в части контрольно-счетного органа поселения</t>
  </si>
  <si>
    <t>Иные межбюджетные трансферты на осуществление отдельных полномочий органов местного самоуправления поселения по исполнению органами местного самоуправления Сланцевского муниципального района части функций по контролю в сфере жилищного хозяйства</t>
  </si>
  <si>
    <t xml:space="preserve">Иные межбюджетные трансферты бюджету Сланцевского муниципального района на финансовое обеспечение исполнения переданной части полномочий Сланцевского городского поселения по обеспечению условий для развития на территории поселения физической культуры и массового спорта, организации проведения официальных физкультурно-оздоровительных и спортивных мероприятий </t>
  </si>
  <si>
    <t>Иные межбюджетные трансферты бюджету Сланцевского муниципального района на осуществление полномочий по исполнению части функций по внутреннему муниципальному финансовому контролю</t>
  </si>
  <si>
    <t>Иные межбюджетные трансферты на осуществление отдельных полномочий органов местного самоуправления поселения по организации ритуальных услуг в части создания специализированной службы по вопросам похоронного дела органами местного самоуправления Сланцевского муниципального района</t>
  </si>
  <si>
    <t>Иные межбюджетные трансферты на осуществление отдельных полномочий органов местного самоуправления поселения по организации библиотечного обслуживания населения, комплектованию и обеспечению сохранности библиотечных фондов библиотек поселений</t>
  </si>
  <si>
    <t>ИТОГО из бюджетов поселений</t>
  </si>
  <si>
    <t>ВСЕГО</t>
  </si>
  <si>
    <t>(в редакции решения совета депутатов от 18.06.2025 №84 -рсд)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</si>
</sst>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9" x14ac:knownFonts="1">
    <font>
      <sz val="10"/>
      <color theme="1"/>
      <name val="Arial Cyr"/>
    </font>
    <font>
      <u/>
      <sz val="6.8"/>
      <color indexed="20"/>
      <name val="Arial Cyr"/>
    </font>
    <font>
      <sz val="10"/>
      <name val="Arial Cyr"/>
    </font>
    <font>
      <sz val="11"/>
      <name val="Times New Roman"/>
    </font>
    <font>
      <sz val="10"/>
      <name val="Times New Roman"/>
    </font>
    <font>
      <b/>
      <sz val="14"/>
      <name val="Times New Roman"/>
    </font>
    <font>
      <sz val="14"/>
      <name val="Times New Roman"/>
    </font>
    <font>
      <b/>
      <sz val="11"/>
      <name val="Times New Roman"/>
    </font>
    <font>
      <b/>
      <i/>
      <sz val="11"/>
      <name val="Times New Roman"/>
    </font>
  </fonts>
  <fills count="4">
    <fill>
      <patternFill patternType="none"/>
    </fill>
    <fill>
      <patternFill patternType="gray125"/>
    </fill>
    <fill>
      <patternFill patternType="solid">
        <fgColor theme="0"/>
        <bgColor theme="0"/>
      </patternFill>
    </fill>
    <fill>
      <patternFill patternType="solid">
        <fgColor indexed="65"/>
      </patternFill>
    </fill>
  </fills>
  <borders count="23">
    <border>
      <left/>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diagonalUp="1" diagonalDown="1">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s>
  <cellStyleXfs count="2">
    <xf numFmtId="0" fontId="0" fillId="0" borderId="0"/>
    <xf numFmtId="0" fontId="1" fillId="0" borderId="0">
      <alignment vertical="top"/>
    </xf>
  </cellStyleXfs>
  <cellXfs count="83">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2" borderId="0" xfId="0" applyFont="1" applyFill="1"/>
    <xf numFmtId="0" fontId="3" fillId="0" borderId="0" xfId="0" applyFont="1" applyAlignment="1">
      <alignment horizontal="right" wrapText="1"/>
    </xf>
    <xf numFmtId="0" fontId="3" fillId="0" borderId="0" xfId="0" applyFont="1" applyAlignment="1">
      <alignment horizontal="center" wrapText="1"/>
    </xf>
    <xf numFmtId="0" fontId="3" fillId="0" borderId="0" xfId="0" applyFont="1" applyAlignment="1">
      <alignment wrapText="1"/>
    </xf>
    <xf numFmtId="0" fontId="3" fillId="2" borderId="0" xfId="0" applyFont="1" applyFill="1" applyAlignment="1">
      <alignment wrapText="1"/>
    </xf>
    <xf numFmtId="0" fontId="3" fillId="2" borderId="0" xfId="0" applyFont="1" applyFill="1" applyAlignment="1">
      <alignment horizontal="right"/>
    </xf>
    <xf numFmtId="0" fontId="3" fillId="0" borderId="0" xfId="0" applyFont="1" applyAlignment="1">
      <alignment horizontal="right"/>
    </xf>
    <xf numFmtId="0" fontId="4" fillId="0" borderId="0" xfId="0" applyFont="1" applyAlignment="1">
      <alignment horizontal="right"/>
    </xf>
    <xf numFmtId="0" fontId="5" fillId="0" borderId="0" xfId="0" applyFont="1" applyAlignment="1">
      <alignment horizont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49" fontId="3" fillId="0" borderId="2" xfId="0" applyNumberFormat="1" applyFont="1" applyBorder="1" applyAlignment="1">
      <alignment horizontal="center" vertical="center" wrapText="1"/>
    </xf>
    <xf numFmtId="0" fontId="3" fillId="0" borderId="2" xfId="0" applyFont="1" applyBorder="1" applyAlignment="1">
      <alignment vertical="center" wrapText="1"/>
    </xf>
    <xf numFmtId="164" fontId="3" fillId="2" borderId="2" xfId="0" applyNumberFormat="1" applyFont="1" applyFill="1" applyBorder="1" applyAlignment="1">
      <alignment wrapText="1"/>
    </xf>
    <xf numFmtId="164" fontId="3" fillId="2" borderId="7" xfId="0" applyNumberFormat="1" applyFont="1" applyFill="1" applyBorder="1" applyAlignment="1">
      <alignment wrapText="1"/>
    </xf>
    <xf numFmtId="164" fontId="7" fillId="2" borderId="9" xfId="0" applyNumberFormat="1" applyFont="1" applyFill="1" applyBorder="1"/>
    <xf numFmtId="164" fontId="7" fillId="2" borderId="10" xfId="0" applyNumberFormat="1" applyFont="1" applyFill="1" applyBorder="1"/>
    <xf numFmtId="0" fontId="3" fillId="0" borderId="8" xfId="0" applyFont="1" applyBorder="1" applyAlignment="1">
      <alignment horizontal="center" vertical="center"/>
    </xf>
    <xf numFmtId="0" fontId="3" fillId="2" borderId="9" xfId="0" applyFont="1" applyFill="1" applyBorder="1" applyAlignment="1">
      <alignment horizontal="center" vertical="center"/>
    </xf>
    <xf numFmtId="0" fontId="3" fillId="0" borderId="9" xfId="0" applyFont="1" applyBorder="1" applyAlignment="1">
      <alignment horizontal="left" vertical="top" wrapText="1"/>
    </xf>
    <xf numFmtId="164" fontId="3" fillId="2" borderId="9" xfId="0" applyNumberFormat="1" applyFont="1" applyFill="1" applyBorder="1"/>
    <xf numFmtId="164" fontId="3" fillId="2" borderId="11" xfId="0" applyNumberFormat="1" applyFont="1" applyFill="1" applyBorder="1"/>
    <xf numFmtId="0" fontId="3" fillId="0" borderId="9" xfId="0" applyFont="1" applyBorder="1" applyAlignment="1">
      <alignment horizontal="left" vertical="center" wrapText="1"/>
    </xf>
    <xf numFmtId="0" fontId="3" fillId="2" borderId="9" xfId="0" applyFont="1" applyFill="1" applyBorder="1" applyAlignment="1">
      <alignment horizontal="left" vertical="center" wrapText="1"/>
    </xf>
    <xf numFmtId="0" fontId="3" fillId="2" borderId="9" xfId="0" applyFont="1" applyFill="1" applyBorder="1" applyAlignment="1">
      <alignment horizontal="center" vertical="center" wrapText="1"/>
    </xf>
    <xf numFmtId="49" fontId="3" fillId="0" borderId="12" xfId="0" applyNumberFormat="1" applyFont="1" applyBorder="1" applyAlignment="1" applyProtection="1">
      <alignment horizontal="center" vertical="center" wrapText="1"/>
    </xf>
    <xf numFmtId="2" fontId="3" fillId="3" borderId="9" xfId="1" applyNumberFormat="1" applyFont="1" applyFill="1" applyBorder="1" applyAlignment="1">
      <alignment horizontal="justify" vertical="center" wrapText="1"/>
    </xf>
    <xf numFmtId="0" fontId="3" fillId="2" borderId="8" xfId="0" applyFont="1" applyFill="1" applyBorder="1" applyAlignment="1">
      <alignment horizontal="center" vertical="center"/>
    </xf>
    <xf numFmtId="49" fontId="3" fillId="2" borderId="9" xfId="0" applyNumberFormat="1" applyFont="1" applyFill="1" applyBorder="1" applyAlignment="1">
      <alignment horizontal="center" wrapText="1"/>
    </xf>
    <xf numFmtId="0" fontId="3" fillId="2" borderId="9" xfId="0" applyFont="1" applyFill="1" applyBorder="1" applyAlignment="1">
      <alignment vertical="top" wrapText="1"/>
    </xf>
    <xf numFmtId="0" fontId="3" fillId="0" borderId="9" xfId="0" applyFont="1" applyBorder="1" applyAlignment="1">
      <alignment horizontal="center" vertical="center"/>
    </xf>
    <xf numFmtId="0" fontId="3" fillId="0" borderId="9" xfId="0" applyFont="1" applyBorder="1" applyAlignment="1">
      <alignment vertical="center" wrapText="1"/>
    </xf>
    <xf numFmtId="0" fontId="3" fillId="2" borderId="9" xfId="0" applyFont="1" applyFill="1" applyBorder="1" applyAlignment="1">
      <alignment vertical="center" wrapText="1"/>
    </xf>
    <xf numFmtId="0" fontId="3" fillId="0" borderId="9" xfId="0" applyFont="1" applyBorder="1" applyAlignment="1">
      <alignment horizontal="center" vertical="center" wrapText="1"/>
    </xf>
    <xf numFmtId="49" fontId="3" fillId="0" borderId="9" xfId="0" applyNumberFormat="1" applyFont="1" applyBorder="1" applyAlignment="1">
      <alignment horizontal="center" vertical="center" wrapText="1"/>
    </xf>
    <xf numFmtId="49" fontId="3" fillId="2" borderId="9" xfId="0" applyNumberFormat="1" applyFont="1" applyFill="1" applyBorder="1" applyAlignment="1">
      <alignment horizontal="center" vertical="center" wrapText="1"/>
    </xf>
    <xf numFmtId="164" fontId="3" fillId="2" borderId="9" xfId="0" applyNumberFormat="1" applyFont="1" applyFill="1" applyBorder="1" applyAlignment="1">
      <alignment horizontal="right"/>
    </xf>
    <xf numFmtId="165" fontId="3" fillId="2" borderId="11" xfId="0" applyNumberFormat="1" applyFont="1" applyFill="1" applyBorder="1"/>
    <xf numFmtId="0" fontId="3" fillId="2" borderId="9" xfId="0" applyFont="1" applyFill="1" applyBorder="1" applyAlignment="1">
      <alignment vertical="justify" wrapText="1"/>
    </xf>
    <xf numFmtId="164" fontId="3" fillId="2" borderId="16" xfId="0" applyNumberFormat="1" applyFont="1" applyFill="1" applyBorder="1"/>
    <xf numFmtId="164" fontId="3" fillId="2" borderId="10" xfId="0" applyNumberFormat="1" applyFont="1" applyFill="1" applyBorder="1"/>
    <xf numFmtId="0" fontId="3" fillId="0" borderId="15" xfId="0" applyFont="1" applyBorder="1" applyAlignment="1">
      <alignment horizontal="center" vertical="center"/>
    </xf>
    <xf numFmtId="164" fontId="7" fillId="2" borderId="17" xfId="0" applyNumberFormat="1" applyFont="1" applyFill="1" applyBorder="1"/>
    <xf numFmtId="164" fontId="7" fillId="2" borderId="18" xfId="0" applyNumberFormat="1" applyFont="1" applyFill="1" applyBorder="1"/>
    <xf numFmtId="164" fontId="7" fillId="2" borderId="3" xfId="0" applyNumberFormat="1" applyFont="1" applyFill="1" applyBorder="1"/>
    <xf numFmtId="164" fontId="7" fillId="2" borderId="22" xfId="0" applyNumberFormat="1" applyFont="1" applyFill="1" applyBorder="1"/>
    <xf numFmtId="164" fontId="3" fillId="2" borderId="0" xfId="0" applyNumberFormat="1" applyFont="1" applyFill="1"/>
    <xf numFmtId="4" fontId="3" fillId="2" borderId="0" xfId="0" applyNumberFormat="1" applyFont="1" applyFill="1"/>
    <xf numFmtId="0" fontId="3" fillId="2" borderId="0" xfId="0" applyFont="1" applyFill="1" applyAlignment="1">
      <alignment horizontal="right" wrapText="1"/>
    </xf>
    <xf numFmtId="0" fontId="5" fillId="0" borderId="0" xfId="0" applyFont="1" applyAlignment="1">
      <alignment horizontal="center" wrapText="1"/>
    </xf>
    <xf numFmtId="0" fontId="6" fillId="0" borderId="0" xfId="0" applyFont="1" applyAlignment="1">
      <alignment wrapText="1"/>
    </xf>
    <xf numFmtId="0" fontId="7" fillId="0" borderId="1" xfId="0" applyFont="1" applyBorder="1" applyAlignment="1">
      <alignment horizontal="center" vertical="center"/>
    </xf>
    <xf numFmtId="0" fontId="3" fillId="0" borderId="5" xfId="0" applyFont="1" applyBorder="1" applyAlignment="1">
      <alignment horizontal="center" vertical="center"/>
    </xf>
    <xf numFmtId="0" fontId="7" fillId="0" borderId="2" xfId="0" applyFont="1" applyBorder="1" applyAlignment="1">
      <alignment horizontal="center" vertical="center"/>
    </xf>
    <xf numFmtId="0" fontId="3" fillId="0" borderId="6" xfId="0" applyFont="1" applyBorder="1" applyAlignment="1">
      <alignment horizontal="center" vertical="center"/>
    </xf>
    <xf numFmtId="0" fontId="7" fillId="0" borderId="2" xfId="0" applyFont="1" applyBorder="1" applyAlignment="1">
      <alignment horizontal="center" vertical="center" wrapText="1"/>
    </xf>
    <xf numFmtId="0" fontId="3" fillId="0" borderId="6" xfId="0" applyFont="1" applyBorder="1" applyAlignment="1">
      <alignment horizontal="center" vertical="center" wrapText="1"/>
    </xf>
    <xf numFmtId="0" fontId="7"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3" fillId="0" borderId="9" xfId="0" applyFont="1" applyBorder="1" applyAlignment="1">
      <alignment horizontal="left" vertical="center"/>
    </xf>
    <xf numFmtId="0" fontId="7" fillId="0" borderId="13"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xf>
    <xf numFmtId="0" fontId="7" fillId="2" borderId="8" xfId="0" applyFont="1" applyFill="1" applyBorder="1" applyAlignment="1">
      <alignment horizontal="left" vertical="center"/>
    </xf>
    <xf numFmtId="0" fontId="7" fillId="2" borderId="9" xfId="0" applyFont="1" applyFill="1" applyBorder="1" applyAlignment="1">
      <alignment horizontal="left" vertical="center"/>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horizontal="left" vertical="center"/>
    </xf>
    <xf numFmtId="0" fontId="8" fillId="0" borderId="15"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1" xfId="0" applyFont="1" applyBorder="1" applyAlignment="1">
      <alignment horizontal="left" vertical="center"/>
    </xf>
  </cellXfs>
  <cellStyles count="2">
    <cellStyle name="Обычный" xfId="0" builtinId="0"/>
    <cellStyle name="Открывавшаяся гиперссылка" xfId="1" builtin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eme Office">
  <a:themeElements>
    <a:clrScheme name="Standard">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Cambria"/>
        <a:ea typeface="Arial"/>
        <a:cs typeface="Arial"/>
      </a:majorFont>
      <a:minorFont>
        <a:latin typeface="Calibri"/>
        <a:ea typeface="Arial"/>
        <a:cs typeface="Arial"/>
      </a:minorFont>
    </a:fontScheme>
    <a:fmtScheme name="Standard">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E249"/>
  <sheetViews>
    <sheetView tabSelected="1" zoomScale="80" workbookViewId="0">
      <selection activeCell="I17" sqref="I17"/>
    </sheetView>
  </sheetViews>
  <sheetFormatPr defaultRowHeight="15" customHeight="1" x14ac:dyDescent="0.25"/>
  <cols>
    <col min="1" max="1" width="8.42578125" style="2" customWidth="1"/>
    <col min="2" max="2" width="9" style="2" customWidth="1"/>
    <col min="3" max="3" width="12.42578125" style="2" customWidth="1"/>
    <col min="4" max="4" width="121.28515625" style="3" customWidth="1"/>
    <col min="5" max="5" width="15.5703125" style="4" customWidth="1"/>
    <col min="6" max="6" width="15.140625" style="4" customWidth="1"/>
    <col min="7" max="239" width="9.140625" style="3" customWidth="1"/>
    <col min="240" max="16384" width="9.140625" style="1"/>
  </cols>
  <sheetData>
    <row r="1" spans="1:6" s="5" customFormat="1" x14ac:dyDescent="0.25">
      <c r="A1" s="6"/>
      <c r="B1" s="6"/>
      <c r="C1" s="6"/>
      <c r="E1" s="54" t="s">
        <v>0</v>
      </c>
      <c r="F1" s="54"/>
    </row>
    <row r="2" spans="1:6" s="7" customFormat="1" x14ac:dyDescent="0.25">
      <c r="A2" s="6"/>
      <c r="B2" s="6"/>
      <c r="C2" s="6"/>
      <c r="E2" s="8"/>
      <c r="F2" s="9" t="s">
        <v>1</v>
      </c>
    </row>
    <row r="3" spans="1:6" s="7" customFormat="1" x14ac:dyDescent="0.25">
      <c r="A3" s="6"/>
      <c r="B3" s="6"/>
      <c r="C3" s="6"/>
      <c r="D3" s="10"/>
      <c r="E3" s="8"/>
      <c r="F3" s="9" t="s">
        <v>2</v>
      </c>
    </row>
    <row r="4" spans="1:6" s="7" customFormat="1" x14ac:dyDescent="0.25">
      <c r="A4" s="6"/>
      <c r="B4" s="6"/>
      <c r="C4" s="6"/>
      <c r="D4" s="10"/>
      <c r="E4" s="8"/>
      <c r="F4" s="9" t="s">
        <v>3</v>
      </c>
    </row>
    <row r="5" spans="1:6" s="7" customFormat="1" x14ac:dyDescent="0.25">
      <c r="A5" s="6"/>
      <c r="B5" s="6"/>
      <c r="C5" s="6"/>
      <c r="D5" s="10"/>
      <c r="E5" s="8"/>
      <c r="F5" s="9" t="s">
        <v>4</v>
      </c>
    </row>
    <row r="6" spans="1:6" s="7" customFormat="1" x14ac:dyDescent="0.25">
      <c r="A6" s="6"/>
      <c r="B6" s="6"/>
      <c r="C6" s="6"/>
      <c r="D6" s="10"/>
      <c r="E6" s="8"/>
      <c r="F6" s="11" t="s">
        <v>5</v>
      </c>
    </row>
    <row r="7" spans="1:6" s="7" customFormat="1" x14ac:dyDescent="0.25">
      <c r="A7" s="6"/>
      <c r="B7" s="6"/>
      <c r="C7" s="6"/>
      <c r="D7" s="10"/>
      <c r="E7" s="8"/>
      <c r="F7" s="11" t="s">
        <v>116</v>
      </c>
    </row>
    <row r="8" spans="1:6" s="7" customFormat="1" x14ac:dyDescent="0.25">
      <c r="A8" s="6"/>
      <c r="B8" s="6"/>
      <c r="C8" s="6"/>
      <c r="E8" s="8"/>
      <c r="F8" s="8"/>
    </row>
    <row r="9" spans="1:6" s="7" customFormat="1" x14ac:dyDescent="0.25">
      <c r="A9" s="6"/>
      <c r="B9" s="6"/>
      <c r="C9" s="6"/>
      <c r="E9" s="8"/>
      <c r="F9" s="8"/>
    </row>
    <row r="10" spans="1:6" s="7" customFormat="1" ht="18.75" x14ac:dyDescent="0.3">
      <c r="A10" s="55" t="s">
        <v>6</v>
      </c>
      <c r="B10" s="55"/>
      <c r="C10" s="55"/>
      <c r="D10" s="55"/>
      <c r="E10" s="55"/>
      <c r="F10" s="56"/>
    </row>
    <row r="11" spans="1:6" s="7" customFormat="1" ht="18.75" x14ac:dyDescent="0.3">
      <c r="A11" s="12"/>
      <c r="B11" s="12"/>
      <c r="C11" s="12"/>
      <c r="D11" s="55" t="s">
        <v>7</v>
      </c>
      <c r="E11" s="56"/>
      <c r="F11" s="56"/>
    </row>
    <row r="13" spans="1:6" x14ac:dyDescent="0.25">
      <c r="A13" s="57" t="s">
        <v>8</v>
      </c>
      <c r="B13" s="59" t="s">
        <v>9</v>
      </c>
      <c r="C13" s="59" t="s">
        <v>10</v>
      </c>
      <c r="D13" s="61" t="s">
        <v>11</v>
      </c>
      <c r="E13" s="63" t="s">
        <v>12</v>
      </c>
      <c r="F13" s="64"/>
    </row>
    <row r="14" spans="1:6" x14ac:dyDescent="0.25">
      <c r="A14" s="58"/>
      <c r="B14" s="60"/>
      <c r="C14" s="60"/>
      <c r="D14" s="62"/>
      <c r="E14" s="13" t="s">
        <v>13</v>
      </c>
      <c r="F14" s="14" t="s">
        <v>14</v>
      </c>
    </row>
    <row r="15" spans="1:6" x14ac:dyDescent="0.25">
      <c r="A15" s="15">
        <v>1</v>
      </c>
      <c r="B15" s="16">
        <v>207</v>
      </c>
      <c r="C15" s="17" t="s">
        <v>15</v>
      </c>
      <c r="D15" s="18" t="s">
        <v>16</v>
      </c>
      <c r="E15" s="19">
        <v>95456.1</v>
      </c>
      <c r="F15" s="20">
        <v>124931.1</v>
      </c>
    </row>
    <row r="16" spans="1:6" x14ac:dyDescent="0.25">
      <c r="A16" s="65" t="s">
        <v>17</v>
      </c>
      <c r="B16" s="66"/>
      <c r="C16" s="66"/>
      <c r="D16" s="67"/>
      <c r="E16" s="21">
        <f>SUM(E15)</f>
        <v>95456.1</v>
      </c>
      <c r="F16" s="22">
        <f>SUM(F15)</f>
        <v>124931.1</v>
      </c>
    </row>
    <row r="17" spans="1:6" s="3" customFormat="1" ht="33" customHeight="1" x14ac:dyDescent="0.25">
      <c r="A17" s="23">
        <v>2</v>
      </c>
      <c r="B17" s="24">
        <v>676</v>
      </c>
      <c r="C17" s="24">
        <v>1009</v>
      </c>
      <c r="D17" s="25" t="s">
        <v>18</v>
      </c>
      <c r="E17" s="26">
        <f>514.4+0.1</f>
        <v>514.5</v>
      </c>
      <c r="F17" s="27">
        <f>514.4+0.1</f>
        <v>514.5</v>
      </c>
    </row>
    <row r="18" spans="1:6" s="3" customFormat="1" ht="30" x14ac:dyDescent="0.25">
      <c r="A18" s="23">
        <v>3</v>
      </c>
      <c r="B18" s="24">
        <v>826</v>
      </c>
      <c r="C18" s="24">
        <v>1065</v>
      </c>
      <c r="D18" s="28" t="s">
        <v>19</v>
      </c>
      <c r="E18" s="26">
        <v>4213.7</v>
      </c>
      <c r="F18" s="27">
        <v>4213.7</v>
      </c>
    </row>
    <row r="19" spans="1:6" s="3" customFormat="1" ht="30" x14ac:dyDescent="0.25">
      <c r="A19" s="23">
        <v>4</v>
      </c>
      <c r="B19" s="24">
        <v>693</v>
      </c>
      <c r="C19" s="24">
        <v>1043</v>
      </c>
      <c r="D19" s="28" t="s">
        <v>20</v>
      </c>
      <c r="E19" s="26">
        <f>246.4-246.4</f>
        <v>0</v>
      </c>
      <c r="F19" s="27">
        <v>592.20000000000005</v>
      </c>
    </row>
    <row r="20" spans="1:6" s="3" customFormat="1" ht="60" x14ac:dyDescent="0.25">
      <c r="A20" s="23">
        <v>5</v>
      </c>
      <c r="B20" s="24">
        <v>691</v>
      </c>
      <c r="C20" s="24">
        <v>1022</v>
      </c>
      <c r="D20" s="28" t="s">
        <v>21</v>
      </c>
      <c r="E20" s="26">
        <v>16169</v>
      </c>
      <c r="F20" s="27">
        <v>16169</v>
      </c>
    </row>
    <row r="21" spans="1:6" s="3" customFormat="1" ht="30" x14ac:dyDescent="0.25">
      <c r="A21" s="23">
        <v>6</v>
      </c>
      <c r="B21" s="24">
        <v>611</v>
      </c>
      <c r="C21" s="24">
        <v>1007</v>
      </c>
      <c r="D21" s="29" t="s">
        <v>22</v>
      </c>
      <c r="E21" s="26">
        <v>434</v>
      </c>
      <c r="F21" s="27">
        <v>434</v>
      </c>
    </row>
    <row r="22" spans="1:6" s="3" customFormat="1" x14ac:dyDescent="0.25">
      <c r="A22" s="23">
        <v>7</v>
      </c>
      <c r="B22" s="24">
        <v>642</v>
      </c>
      <c r="C22" s="30">
        <v>1060</v>
      </c>
      <c r="D22" s="28" t="s">
        <v>23</v>
      </c>
      <c r="E22" s="26">
        <v>608.70000000000005</v>
      </c>
      <c r="F22" s="27">
        <v>608.70000000000005</v>
      </c>
    </row>
    <row r="23" spans="1:6" s="3" customFormat="1" ht="30" x14ac:dyDescent="0.25">
      <c r="A23" s="23">
        <v>8</v>
      </c>
      <c r="B23" s="24">
        <v>634</v>
      </c>
      <c r="C23" s="30">
        <v>1004</v>
      </c>
      <c r="D23" s="28" t="s">
        <v>24</v>
      </c>
      <c r="E23" s="26">
        <v>2801.8</v>
      </c>
      <c r="F23" s="27">
        <v>2801.8</v>
      </c>
    </row>
    <row r="24" spans="1:6" s="3" customFormat="1" ht="30" x14ac:dyDescent="0.25">
      <c r="A24" s="23">
        <v>9</v>
      </c>
      <c r="B24" s="24">
        <v>416</v>
      </c>
      <c r="C24" s="31" t="s">
        <v>25</v>
      </c>
      <c r="D24" s="32" t="s">
        <v>26</v>
      </c>
      <c r="E24" s="26">
        <v>15743.7</v>
      </c>
      <c r="F24" s="27">
        <v>112737.1</v>
      </c>
    </row>
    <row r="25" spans="1:6" s="3" customFormat="1" ht="30" x14ac:dyDescent="0.25">
      <c r="A25" s="23">
        <v>10</v>
      </c>
      <c r="B25" s="24">
        <v>810</v>
      </c>
      <c r="C25" s="24">
        <v>1002</v>
      </c>
      <c r="D25" s="28" t="s">
        <v>27</v>
      </c>
      <c r="E25" s="26">
        <v>605.1</v>
      </c>
      <c r="F25" s="27">
        <v>605.1</v>
      </c>
    </row>
    <row r="26" spans="1:6" s="3" customFormat="1" ht="30" x14ac:dyDescent="0.25">
      <c r="A26" s="23">
        <v>11</v>
      </c>
      <c r="B26" s="24">
        <v>875</v>
      </c>
      <c r="C26" s="30">
        <v>1091</v>
      </c>
      <c r="D26" s="28" t="s">
        <v>28</v>
      </c>
      <c r="E26" s="26">
        <v>10680</v>
      </c>
      <c r="F26" s="27">
        <v>10800</v>
      </c>
    </row>
    <row r="27" spans="1:6" s="3" customFormat="1" ht="30" x14ac:dyDescent="0.25">
      <c r="A27" s="23">
        <v>12</v>
      </c>
      <c r="B27" s="24">
        <v>879</v>
      </c>
      <c r="C27" s="30">
        <v>1111</v>
      </c>
      <c r="D27" s="28" t="s">
        <v>29</v>
      </c>
      <c r="E27" s="26">
        <v>8461.5</v>
      </c>
      <c r="F27" s="27">
        <v>0</v>
      </c>
    </row>
    <row r="28" spans="1:6" s="4" customFormat="1" x14ac:dyDescent="0.25">
      <c r="A28" s="68" t="s">
        <v>30</v>
      </c>
      <c r="B28" s="69"/>
      <c r="C28" s="69"/>
      <c r="D28" s="70"/>
      <c r="E28" s="21">
        <f>SUM(E17:E27)</f>
        <v>60232</v>
      </c>
      <c r="F28" s="22">
        <f>SUM(F17:F27)</f>
        <v>149476.1</v>
      </c>
    </row>
    <row r="29" spans="1:6" ht="75" x14ac:dyDescent="0.25">
      <c r="A29" s="33">
        <v>13</v>
      </c>
      <c r="B29" s="24">
        <v>623</v>
      </c>
      <c r="C29" s="24">
        <v>3012</v>
      </c>
      <c r="D29" s="29" t="s">
        <v>31</v>
      </c>
      <c r="E29" s="26">
        <v>21487.3</v>
      </c>
      <c r="F29" s="27">
        <v>21487.3</v>
      </c>
    </row>
    <row r="30" spans="1:6" ht="30" x14ac:dyDescent="0.25">
      <c r="A30" s="33">
        <v>14</v>
      </c>
      <c r="B30" s="34" t="s">
        <v>32</v>
      </c>
      <c r="C30" s="34" t="s">
        <v>33</v>
      </c>
      <c r="D30" s="35" t="s">
        <v>34</v>
      </c>
      <c r="E30" s="26">
        <v>51.2</v>
      </c>
      <c r="F30" s="27">
        <v>51.2</v>
      </c>
    </row>
    <row r="31" spans="1:6" ht="30" x14ac:dyDescent="0.25">
      <c r="A31" s="33">
        <v>15</v>
      </c>
      <c r="B31" s="36">
        <v>111</v>
      </c>
      <c r="C31" s="36">
        <v>3043</v>
      </c>
      <c r="D31" s="37" t="s">
        <v>35</v>
      </c>
      <c r="E31" s="26">
        <f>1229.5+71.2</f>
        <v>1300.7</v>
      </c>
      <c r="F31" s="27">
        <f>1229.5+71.2</f>
        <v>1300.7</v>
      </c>
    </row>
    <row r="32" spans="1:6" ht="90" x14ac:dyDescent="0.25">
      <c r="A32" s="33">
        <v>16</v>
      </c>
      <c r="B32" s="24">
        <v>112</v>
      </c>
      <c r="C32" s="24">
        <v>3003</v>
      </c>
      <c r="D32" s="38" t="s">
        <v>36</v>
      </c>
      <c r="E32" s="26">
        <v>380843.4</v>
      </c>
      <c r="F32" s="27">
        <v>381401</v>
      </c>
    </row>
    <row r="33" spans="1:6" ht="30" x14ac:dyDescent="0.25">
      <c r="A33" s="33">
        <v>17</v>
      </c>
      <c r="B33" s="24">
        <v>102</v>
      </c>
      <c r="C33" s="24">
        <v>3037</v>
      </c>
      <c r="D33" s="38" t="s">
        <v>37</v>
      </c>
      <c r="E33" s="26">
        <v>2815.9</v>
      </c>
      <c r="F33" s="27">
        <v>2815.9</v>
      </c>
    </row>
    <row r="34" spans="1:6" x14ac:dyDescent="0.25">
      <c r="A34" s="33">
        <v>18</v>
      </c>
      <c r="B34" s="24">
        <v>107</v>
      </c>
      <c r="C34" s="24">
        <v>3055</v>
      </c>
      <c r="D34" s="38" t="s">
        <v>38</v>
      </c>
      <c r="E34" s="26">
        <f>146.4+6.9</f>
        <v>153.30000000000001</v>
      </c>
      <c r="F34" s="27">
        <f>146.4+6.9</f>
        <v>153.30000000000001</v>
      </c>
    </row>
    <row r="35" spans="1:6" ht="30" x14ac:dyDescent="0.25">
      <c r="A35" s="33">
        <v>19</v>
      </c>
      <c r="B35" s="24">
        <v>149</v>
      </c>
      <c r="C35" s="24">
        <v>3038</v>
      </c>
      <c r="D35" s="38" t="s">
        <v>39</v>
      </c>
      <c r="E35" s="26">
        <v>1198.0999999999999</v>
      </c>
      <c r="F35" s="27">
        <v>1198.0999999999999</v>
      </c>
    </row>
    <row r="36" spans="1:6" ht="75" x14ac:dyDescent="0.25">
      <c r="A36" s="33">
        <v>20</v>
      </c>
      <c r="B36" s="39">
        <v>158</v>
      </c>
      <c r="C36" s="39">
        <v>3020</v>
      </c>
      <c r="D36" s="37" t="s">
        <v>40</v>
      </c>
      <c r="E36" s="26">
        <v>28049.200000000001</v>
      </c>
      <c r="F36" s="27">
        <v>28049.200000000001</v>
      </c>
    </row>
    <row r="37" spans="1:6" ht="105" x14ac:dyDescent="0.25">
      <c r="A37" s="33">
        <v>21</v>
      </c>
      <c r="B37" s="36">
        <v>173</v>
      </c>
      <c r="C37" s="36">
        <v>3021</v>
      </c>
      <c r="D37" s="37" t="s">
        <v>41</v>
      </c>
      <c r="E37" s="26">
        <v>631.4</v>
      </c>
      <c r="F37" s="27">
        <v>631.4</v>
      </c>
    </row>
    <row r="38" spans="1:6" ht="252.75" customHeight="1" x14ac:dyDescent="0.25">
      <c r="A38" s="33">
        <v>22</v>
      </c>
      <c r="B38" s="36">
        <v>133</v>
      </c>
      <c r="C38" s="36">
        <v>3024</v>
      </c>
      <c r="D38" s="37" t="s">
        <v>42</v>
      </c>
      <c r="E38" s="26">
        <v>3150</v>
      </c>
      <c r="F38" s="27">
        <v>3150</v>
      </c>
    </row>
    <row r="39" spans="1:6" ht="60" x14ac:dyDescent="0.25">
      <c r="A39" s="33">
        <v>23</v>
      </c>
      <c r="B39" s="24">
        <v>194</v>
      </c>
      <c r="C39" s="24">
        <v>3002</v>
      </c>
      <c r="D39" s="38" t="s">
        <v>43</v>
      </c>
      <c r="E39" s="26">
        <v>10130.299999999999</v>
      </c>
      <c r="F39" s="27">
        <v>10130.299999999999</v>
      </c>
    </row>
    <row r="40" spans="1:6" ht="60" x14ac:dyDescent="0.25">
      <c r="A40" s="33">
        <v>24</v>
      </c>
      <c r="B40" s="40" t="s">
        <v>44</v>
      </c>
      <c r="C40" s="40" t="s">
        <v>45</v>
      </c>
      <c r="D40" s="37" t="s">
        <v>46</v>
      </c>
      <c r="E40" s="26">
        <v>763.9</v>
      </c>
      <c r="F40" s="27">
        <v>763.9</v>
      </c>
    </row>
    <row r="41" spans="1:6" ht="30" x14ac:dyDescent="0.25">
      <c r="A41" s="33">
        <v>25</v>
      </c>
      <c r="B41" s="40" t="s">
        <v>47</v>
      </c>
      <c r="C41" s="40" t="s">
        <v>48</v>
      </c>
      <c r="D41" s="37" t="s">
        <v>49</v>
      </c>
      <c r="E41" s="26">
        <v>8590.9</v>
      </c>
      <c r="F41" s="27">
        <v>8590.9</v>
      </c>
    </row>
    <row r="42" spans="1:6" ht="45" x14ac:dyDescent="0.25">
      <c r="A42" s="33">
        <v>26</v>
      </c>
      <c r="B42" s="40" t="s">
        <v>50</v>
      </c>
      <c r="C42" s="40" t="s">
        <v>51</v>
      </c>
      <c r="D42" s="37" t="s">
        <v>52</v>
      </c>
      <c r="E42" s="26">
        <f>149002.4+19.8</f>
        <v>149022.19999999998</v>
      </c>
      <c r="F42" s="27">
        <f>138188.2+17.1</f>
        <v>138205.30000000002</v>
      </c>
    </row>
    <row r="43" spans="1:6" ht="75" x14ac:dyDescent="0.25">
      <c r="A43" s="33">
        <v>27</v>
      </c>
      <c r="B43" s="40" t="s">
        <v>53</v>
      </c>
      <c r="C43" s="40" t="s">
        <v>54</v>
      </c>
      <c r="D43" s="37" t="s">
        <v>55</v>
      </c>
      <c r="E43" s="26">
        <v>240</v>
      </c>
      <c r="F43" s="27">
        <v>240</v>
      </c>
    </row>
    <row r="44" spans="1:6" ht="75" x14ac:dyDescent="0.25">
      <c r="A44" s="33">
        <v>28</v>
      </c>
      <c r="B44" s="40" t="s">
        <v>56</v>
      </c>
      <c r="C44" s="40" t="s">
        <v>57</v>
      </c>
      <c r="D44" s="37" t="s">
        <v>58</v>
      </c>
      <c r="E44" s="26">
        <v>242301.8</v>
      </c>
      <c r="F44" s="27">
        <v>242301.8</v>
      </c>
    </row>
    <row r="45" spans="1:6" ht="30" x14ac:dyDescent="0.25">
      <c r="A45" s="33">
        <v>29</v>
      </c>
      <c r="B45" s="41" t="s">
        <v>59</v>
      </c>
      <c r="C45" s="41" t="s">
        <v>60</v>
      </c>
      <c r="D45" s="38" t="s">
        <v>61</v>
      </c>
      <c r="E45" s="26">
        <v>17225.599999999999</v>
      </c>
      <c r="F45" s="27">
        <v>17225.599999999999</v>
      </c>
    </row>
    <row r="46" spans="1:6" ht="225" x14ac:dyDescent="0.25">
      <c r="A46" s="33">
        <v>30</v>
      </c>
      <c r="B46" s="41" t="s">
        <v>62</v>
      </c>
      <c r="C46" s="41" t="s">
        <v>63</v>
      </c>
      <c r="D46" s="38" t="s">
        <v>64</v>
      </c>
      <c r="E46" s="42">
        <f>16412-534.3</f>
        <v>15877.7</v>
      </c>
      <c r="F46" s="27">
        <f>49797.7-1049.8</f>
        <v>48747.899999999994</v>
      </c>
    </row>
    <row r="47" spans="1:6" ht="30" x14ac:dyDescent="0.25">
      <c r="A47" s="33">
        <v>31</v>
      </c>
      <c r="B47" s="39" t="s">
        <v>65</v>
      </c>
      <c r="C47" s="40" t="s">
        <v>66</v>
      </c>
      <c r="D47" s="37" t="s">
        <v>67</v>
      </c>
      <c r="E47" s="26">
        <f>3686+2397+1000+702</f>
        <v>7785</v>
      </c>
      <c r="F47" s="27">
        <f>3686+2397+1297+702</f>
        <v>8082</v>
      </c>
    </row>
    <row r="48" spans="1:6" ht="30" x14ac:dyDescent="0.25">
      <c r="A48" s="33">
        <v>32</v>
      </c>
      <c r="B48" s="41" t="s">
        <v>68</v>
      </c>
      <c r="C48" s="41" t="s">
        <v>69</v>
      </c>
      <c r="D48" s="38" t="s">
        <v>70</v>
      </c>
      <c r="E48" s="26">
        <f>1247.6+675.7</f>
        <v>1923.3</v>
      </c>
      <c r="F48" s="27">
        <f>1247.6+675.7</f>
        <v>1923.3</v>
      </c>
    </row>
    <row r="49" spans="1:6" s="4" customFormat="1" ht="30" x14ac:dyDescent="0.25">
      <c r="A49" s="33">
        <v>33</v>
      </c>
      <c r="B49" s="41" t="s">
        <v>71</v>
      </c>
      <c r="C49" s="41" t="s">
        <v>72</v>
      </c>
      <c r="D49" s="38" t="s">
        <v>73</v>
      </c>
      <c r="E49" s="26">
        <f>2015+481.5</f>
        <v>2496.5</v>
      </c>
      <c r="F49" s="43">
        <v>2569.1</v>
      </c>
    </row>
    <row r="50" spans="1:6" s="4" customFormat="1" ht="30" x14ac:dyDescent="0.25">
      <c r="A50" s="33">
        <v>34</v>
      </c>
      <c r="B50" s="41" t="s">
        <v>74</v>
      </c>
      <c r="C50" s="41" t="s">
        <v>75</v>
      </c>
      <c r="D50" s="38" t="s">
        <v>76</v>
      </c>
      <c r="E50" s="26">
        <f>1667.1-481.4</f>
        <v>1185.6999999999998</v>
      </c>
      <c r="F50" s="43">
        <f>1667.1-564.2</f>
        <v>1102.8999999999999</v>
      </c>
    </row>
    <row r="51" spans="1:6" s="4" customFormat="1" ht="30" x14ac:dyDescent="0.25">
      <c r="A51" s="33">
        <v>35</v>
      </c>
      <c r="B51" s="41" t="s">
        <v>77</v>
      </c>
      <c r="C51" s="41" t="s">
        <v>78</v>
      </c>
      <c r="D51" s="38" t="s">
        <v>79</v>
      </c>
      <c r="E51" s="26">
        <f>89.3-13</f>
        <v>76.3</v>
      </c>
      <c r="F51" s="43">
        <v>3.6</v>
      </c>
    </row>
    <row r="52" spans="1:6" s="4" customFormat="1" ht="75" x14ac:dyDescent="0.25">
      <c r="A52" s="33">
        <v>36</v>
      </c>
      <c r="B52" s="41" t="s">
        <v>80</v>
      </c>
      <c r="C52" s="41" t="s">
        <v>81</v>
      </c>
      <c r="D52" s="38" t="s">
        <v>82</v>
      </c>
      <c r="E52" s="26">
        <v>344</v>
      </c>
      <c r="F52" s="27">
        <v>344</v>
      </c>
    </row>
    <row r="53" spans="1:6" s="4" customFormat="1" ht="65.25" customHeight="1" x14ac:dyDescent="0.25">
      <c r="A53" s="33">
        <v>37</v>
      </c>
      <c r="B53" s="41" t="s">
        <v>83</v>
      </c>
      <c r="C53" s="41" t="s">
        <v>84</v>
      </c>
      <c r="D53" s="44" t="s">
        <v>85</v>
      </c>
      <c r="E53" s="26">
        <v>540</v>
      </c>
      <c r="F53" s="27">
        <v>540</v>
      </c>
    </row>
    <row r="54" spans="1:6" ht="60" x14ac:dyDescent="0.25">
      <c r="A54" s="33">
        <v>38</v>
      </c>
      <c r="B54" s="41" t="s">
        <v>86</v>
      </c>
      <c r="C54" s="41" t="s">
        <v>87</v>
      </c>
      <c r="D54" s="29" t="s">
        <v>88</v>
      </c>
      <c r="E54" s="26">
        <f>14191.5+12369.3</f>
        <v>26560.799999999999</v>
      </c>
      <c r="F54" s="27">
        <v>26560.799999999999</v>
      </c>
    </row>
    <row r="55" spans="1:6" ht="45" x14ac:dyDescent="0.25">
      <c r="A55" s="33">
        <v>39</v>
      </c>
      <c r="B55" s="24">
        <v>412</v>
      </c>
      <c r="C55" s="30" t="s">
        <v>89</v>
      </c>
      <c r="D55" s="28" t="s">
        <v>90</v>
      </c>
      <c r="E55" s="26">
        <f>2997.6-472.6</f>
        <v>2525</v>
      </c>
      <c r="F55" s="27">
        <v>2570.6</v>
      </c>
    </row>
    <row r="56" spans="1:6" ht="38.25" customHeight="1" x14ac:dyDescent="0.25">
      <c r="A56" s="33">
        <v>40</v>
      </c>
      <c r="B56" s="41" t="s">
        <v>91</v>
      </c>
      <c r="C56" s="41" t="s">
        <v>92</v>
      </c>
      <c r="D56" s="38" t="s">
        <v>93</v>
      </c>
      <c r="E56" s="26">
        <f>32794.3-22545.4</f>
        <v>10248.900000000001</v>
      </c>
      <c r="F56" s="27">
        <f>23099.8-13450.5</f>
        <v>9649.2999999999993</v>
      </c>
    </row>
    <row r="57" spans="1:6" ht="38.25" customHeight="1" x14ac:dyDescent="0.25">
      <c r="A57" s="33">
        <v>41</v>
      </c>
      <c r="B57" s="41" t="s">
        <v>94</v>
      </c>
      <c r="C57" s="41" t="s">
        <v>95</v>
      </c>
      <c r="D57" s="38" t="s">
        <v>96</v>
      </c>
      <c r="E57" s="26">
        <v>23742</v>
      </c>
      <c r="F57" s="27">
        <v>23597.4</v>
      </c>
    </row>
    <row r="58" spans="1:6" ht="38.25" customHeight="1" x14ac:dyDescent="0.25">
      <c r="A58" s="33">
        <v>42</v>
      </c>
      <c r="B58" s="41" t="s">
        <v>97</v>
      </c>
      <c r="C58" s="41" t="s">
        <v>98</v>
      </c>
      <c r="D58" s="38" t="s">
        <v>99</v>
      </c>
      <c r="E58" s="26">
        <v>534.29999999999995</v>
      </c>
      <c r="F58" s="27">
        <v>1049.8</v>
      </c>
    </row>
    <row r="59" spans="1:6" ht="38.25" customHeight="1" x14ac:dyDescent="0.25">
      <c r="A59" s="33">
        <v>43</v>
      </c>
      <c r="B59" s="41" t="s">
        <v>100</v>
      </c>
      <c r="C59" s="41" t="s">
        <v>101</v>
      </c>
      <c r="D59" s="38" t="s">
        <v>102</v>
      </c>
      <c r="E59" s="26">
        <v>546.79999999999995</v>
      </c>
      <c r="F59" s="27">
        <v>546.79999999999995</v>
      </c>
    </row>
    <row r="60" spans="1:6" x14ac:dyDescent="0.25">
      <c r="A60" s="71" t="s">
        <v>103</v>
      </c>
      <c r="B60" s="72"/>
      <c r="C60" s="72"/>
      <c r="D60" s="72"/>
      <c r="E60" s="21">
        <f>SUM(E29:E59)</f>
        <v>962341.50000000023</v>
      </c>
      <c r="F60" s="21">
        <f>SUM(F29:F59)</f>
        <v>984983.40000000026</v>
      </c>
    </row>
    <row r="61" spans="1:6" ht="30" x14ac:dyDescent="0.25">
      <c r="A61" s="33">
        <v>44</v>
      </c>
      <c r="B61" s="24">
        <v>316</v>
      </c>
      <c r="C61" s="24">
        <v>4010</v>
      </c>
      <c r="D61" s="38" t="s">
        <v>104</v>
      </c>
      <c r="E61" s="26">
        <v>401.5</v>
      </c>
      <c r="F61" s="27">
        <v>401.5</v>
      </c>
    </row>
    <row r="62" spans="1:6" x14ac:dyDescent="0.25">
      <c r="A62" s="73" t="s">
        <v>105</v>
      </c>
      <c r="B62" s="74"/>
      <c r="C62" s="74"/>
      <c r="D62" s="74"/>
      <c r="E62" s="21">
        <f>SUM(E61)</f>
        <v>401.5</v>
      </c>
      <c r="F62" s="22">
        <f>SUM(F61)</f>
        <v>401.5</v>
      </c>
    </row>
    <row r="63" spans="1:6" x14ac:dyDescent="0.25">
      <c r="A63" s="75" t="s">
        <v>106</v>
      </c>
      <c r="B63" s="76"/>
      <c r="C63" s="76"/>
      <c r="D63" s="76"/>
      <c r="E63" s="21">
        <f>E28+E60+E16+E62</f>
        <v>1118431.1000000003</v>
      </c>
      <c r="F63" s="22">
        <f>F28+F60+F16+F62</f>
        <v>1259792.1000000003</v>
      </c>
    </row>
    <row r="64" spans="1:6" ht="30" x14ac:dyDescent="0.25">
      <c r="A64" s="23">
        <v>45</v>
      </c>
      <c r="B64" s="24">
        <v>119</v>
      </c>
      <c r="C64" s="24">
        <v>119</v>
      </c>
      <c r="D64" s="38" t="s">
        <v>107</v>
      </c>
      <c r="E64" s="45">
        <f>3832.8+37</f>
        <v>3869.8</v>
      </c>
      <c r="F64" s="46">
        <f>3832.8+37</f>
        <v>3869.8</v>
      </c>
    </row>
    <row r="65" spans="1:6" ht="30" x14ac:dyDescent="0.25">
      <c r="A65" s="23">
        <v>46</v>
      </c>
      <c r="B65" s="24">
        <v>721</v>
      </c>
      <c r="C65" s="24">
        <v>721</v>
      </c>
      <c r="D65" s="38" t="s">
        <v>108</v>
      </c>
      <c r="E65" s="45">
        <v>251</v>
      </c>
      <c r="F65" s="46">
        <v>251</v>
      </c>
    </row>
    <row r="66" spans="1:6" ht="45" x14ac:dyDescent="0.25">
      <c r="A66" s="23">
        <v>47</v>
      </c>
      <c r="B66" s="47">
        <v>723</v>
      </c>
      <c r="C66" s="47">
        <v>723</v>
      </c>
      <c r="D66" s="37" t="s">
        <v>109</v>
      </c>
      <c r="E66" s="45">
        <v>177.4</v>
      </c>
      <c r="F66" s="46">
        <v>177.4</v>
      </c>
    </row>
    <row r="67" spans="1:6" ht="60" x14ac:dyDescent="0.25">
      <c r="A67" s="23">
        <v>48</v>
      </c>
      <c r="B67" s="47">
        <v>735</v>
      </c>
      <c r="C67" s="47">
        <v>735</v>
      </c>
      <c r="D67" s="37" t="s">
        <v>110</v>
      </c>
      <c r="E67" s="45">
        <v>1000</v>
      </c>
      <c r="F67" s="46">
        <v>1000</v>
      </c>
    </row>
    <row r="68" spans="1:6" ht="30" x14ac:dyDescent="0.25">
      <c r="A68" s="23">
        <v>49</v>
      </c>
      <c r="B68" s="47">
        <v>736</v>
      </c>
      <c r="C68" s="47">
        <v>736</v>
      </c>
      <c r="D68" s="37" t="s">
        <v>111</v>
      </c>
      <c r="E68" s="45">
        <f>50+10</f>
        <v>60</v>
      </c>
      <c r="F68" s="46">
        <v>60</v>
      </c>
    </row>
    <row r="69" spans="1:6" ht="45" x14ac:dyDescent="0.25">
      <c r="A69" s="23">
        <v>50</v>
      </c>
      <c r="B69" s="47">
        <v>739</v>
      </c>
      <c r="C69" s="47">
        <v>739</v>
      </c>
      <c r="D69" s="37" t="s">
        <v>112</v>
      </c>
      <c r="E69" s="45">
        <v>30</v>
      </c>
      <c r="F69" s="46">
        <v>30</v>
      </c>
    </row>
    <row r="70" spans="1:6" ht="45" x14ac:dyDescent="0.25">
      <c r="A70" s="23">
        <v>51</v>
      </c>
      <c r="B70" s="47">
        <v>742</v>
      </c>
      <c r="C70" s="47">
        <v>742</v>
      </c>
      <c r="D70" s="37" t="s">
        <v>113</v>
      </c>
      <c r="E70" s="45">
        <v>39915.5</v>
      </c>
      <c r="F70" s="46">
        <v>39915.5</v>
      </c>
    </row>
    <row r="71" spans="1:6" x14ac:dyDescent="0.25">
      <c r="A71" s="77" t="s">
        <v>114</v>
      </c>
      <c r="B71" s="78"/>
      <c r="C71" s="78"/>
      <c r="D71" s="79"/>
      <c r="E71" s="48">
        <f>SUM(E64:E70)</f>
        <v>45303.7</v>
      </c>
      <c r="F71" s="49">
        <f>SUM(F64:F70)</f>
        <v>45303.7</v>
      </c>
    </row>
    <row r="72" spans="1:6" x14ac:dyDescent="0.25">
      <c r="A72" s="80" t="s">
        <v>115</v>
      </c>
      <c r="B72" s="81"/>
      <c r="C72" s="81"/>
      <c r="D72" s="82"/>
      <c r="E72" s="50">
        <f>E63+E71</f>
        <v>1163734.8000000003</v>
      </c>
      <c r="F72" s="51">
        <f>F63+F71</f>
        <v>1305095.8000000003</v>
      </c>
    </row>
    <row r="73" spans="1:6" x14ac:dyDescent="0.25">
      <c r="E73" s="52"/>
    </row>
    <row r="74" spans="1:6" x14ac:dyDescent="0.25">
      <c r="E74" s="52"/>
    </row>
    <row r="75" spans="1:6" x14ac:dyDescent="0.25">
      <c r="E75" s="52"/>
    </row>
    <row r="76" spans="1:6" x14ac:dyDescent="0.25">
      <c r="E76" s="53"/>
      <c r="F76" s="53"/>
    </row>
    <row r="77" spans="1:6" x14ac:dyDescent="0.25">
      <c r="E77" s="52"/>
    </row>
    <row r="78" spans="1:6" x14ac:dyDescent="0.25">
      <c r="E78" s="52"/>
    </row>
    <row r="79" spans="1:6" x14ac:dyDescent="0.25">
      <c r="E79" s="52"/>
    </row>
    <row r="80" spans="1:6" x14ac:dyDescent="0.25">
      <c r="E80" s="52"/>
    </row>
    <row r="81" spans="5:5" x14ac:dyDescent="0.25">
      <c r="E81" s="52"/>
    </row>
    <row r="82" spans="5:5" x14ac:dyDescent="0.25">
      <c r="E82" s="52"/>
    </row>
    <row r="83" spans="5:5" x14ac:dyDescent="0.25">
      <c r="E83" s="52"/>
    </row>
    <row r="84" spans="5:5" x14ac:dyDescent="0.25">
      <c r="E84" s="52"/>
    </row>
    <row r="85" spans="5:5" x14ac:dyDescent="0.25">
      <c r="E85" s="52"/>
    </row>
    <row r="86" spans="5:5" x14ac:dyDescent="0.25">
      <c r="E86" s="52"/>
    </row>
    <row r="87" spans="5:5" x14ac:dyDescent="0.25">
      <c r="E87" s="52"/>
    </row>
    <row r="88" spans="5:5" x14ac:dyDescent="0.25">
      <c r="E88" s="52"/>
    </row>
    <row r="89" spans="5:5" x14ac:dyDescent="0.25">
      <c r="E89" s="52"/>
    </row>
    <row r="90" spans="5:5" x14ac:dyDescent="0.25">
      <c r="E90" s="52"/>
    </row>
    <row r="91" spans="5:5" x14ac:dyDescent="0.25">
      <c r="E91" s="52"/>
    </row>
    <row r="92" spans="5:5" x14ac:dyDescent="0.25">
      <c r="E92" s="52"/>
    </row>
    <row r="93" spans="5:5" x14ac:dyDescent="0.25">
      <c r="E93" s="52"/>
    </row>
    <row r="94" spans="5:5" x14ac:dyDescent="0.25">
      <c r="E94" s="52"/>
    </row>
    <row r="95" spans="5:5" x14ac:dyDescent="0.25">
      <c r="E95" s="52"/>
    </row>
    <row r="96" spans="5:5" x14ac:dyDescent="0.25">
      <c r="E96" s="52"/>
    </row>
    <row r="97" spans="5:5" x14ac:dyDescent="0.25">
      <c r="E97" s="52"/>
    </row>
    <row r="98" spans="5:5" x14ac:dyDescent="0.25">
      <c r="E98" s="52"/>
    </row>
    <row r="99" spans="5:5" x14ac:dyDescent="0.25">
      <c r="E99" s="52"/>
    </row>
    <row r="100" spans="5:5" x14ac:dyDescent="0.25">
      <c r="E100" s="52"/>
    </row>
    <row r="101" spans="5:5" ht="4.5" customHeight="1" x14ac:dyDescent="0.25">
      <c r="E101" s="52"/>
    </row>
    <row r="102" spans="5:5" x14ac:dyDescent="0.25">
      <c r="E102" s="52"/>
    </row>
    <row r="103" spans="5:5" x14ac:dyDescent="0.25">
      <c r="E103" s="52"/>
    </row>
    <row r="104" spans="5:5" x14ac:dyDescent="0.25">
      <c r="E104" s="52"/>
    </row>
    <row r="105" spans="5:5" x14ac:dyDescent="0.25">
      <c r="E105" s="52"/>
    </row>
    <row r="106" spans="5:5" x14ac:dyDescent="0.25">
      <c r="E106" s="52"/>
    </row>
    <row r="107" spans="5:5" x14ac:dyDescent="0.25">
      <c r="E107" s="52"/>
    </row>
    <row r="108" spans="5:5" x14ac:dyDescent="0.25">
      <c r="E108" s="53"/>
    </row>
    <row r="109" spans="5:5" x14ac:dyDescent="0.25">
      <c r="E109" s="53"/>
    </row>
    <row r="110" spans="5:5" x14ac:dyDescent="0.25">
      <c r="E110" s="53"/>
    </row>
    <row r="111" spans="5:5" x14ac:dyDescent="0.25">
      <c r="E111" s="53"/>
    </row>
    <row r="112" spans="5:5" x14ac:dyDescent="0.25">
      <c r="E112" s="53"/>
    </row>
    <row r="113" spans="5:5" x14ac:dyDescent="0.25">
      <c r="E113" s="53"/>
    </row>
    <row r="114" spans="5:5" x14ac:dyDescent="0.25">
      <c r="E114" s="53"/>
    </row>
    <row r="115" spans="5:5" x14ac:dyDescent="0.25">
      <c r="E115" s="53"/>
    </row>
    <row r="116" spans="5:5" x14ac:dyDescent="0.25">
      <c r="E116" s="53"/>
    </row>
    <row r="117" spans="5:5" x14ac:dyDescent="0.25">
      <c r="E117" s="53"/>
    </row>
    <row r="118" spans="5:5" x14ac:dyDescent="0.25">
      <c r="E118" s="53"/>
    </row>
    <row r="119" spans="5:5" x14ac:dyDescent="0.25">
      <c r="E119" s="53"/>
    </row>
    <row r="120" spans="5:5" x14ac:dyDescent="0.25">
      <c r="E120" s="53"/>
    </row>
    <row r="121" spans="5:5" x14ac:dyDescent="0.25">
      <c r="E121" s="53"/>
    </row>
    <row r="122" spans="5:5" x14ac:dyDescent="0.25">
      <c r="E122" s="53"/>
    </row>
    <row r="123" spans="5:5" x14ac:dyDescent="0.25">
      <c r="E123" s="53"/>
    </row>
    <row r="124" spans="5:5" x14ac:dyDescent="0.25">
      <c r="E124" s="53"/>
    </row>
    <row r="125" spans="5:5" x14ac:dyDescent="0.25">
      <c r="E125" s="53"/>
    </row>
    <row r="126" spans="5:5" x14ac:dyDescent="0.25">
      <c r="E126" s="53"/>
    </row>
    <row r="127" spans="5:5" x14ac:dyDescent="0.25">
      <c r="E127" s="53"/>
    </row>
    <row r="128" spans="5:5" x14ac:dyDescent="0.25">
      <c r="E128" s="53"/>
    </row>
    <row r="129" spans="5:5" x14ac:dyDescent="0.25">
      <c r="E129" s="53"/>
    </row>
    <row r="130" spans="5:5" x14ac:dyDescent="0.25">
      <c r="E130" s="53"/>
    </row>
    <row r="131" spans="5:5" x14ac:dyDescent="0.25">
      <c r="E131" s="53"/>
    </row>
    <row r="132" spans="5:5" x14ac:dyDescent="0.25">
      <c r="E132" s="53"/>
    </row>
    <row r="133" spans="5:5" x14ac:dyDescent="0.25">
      <c r="E133" s="53"/>
    </row>
    <row r="134" spans="5:5" x14ac:dyDescent="0.25">
      <c r="E134" s="53"/>
    </row>
    <row r="135" spans="5:5" x14ac:dyDescent="0.25">
      <c r="E135" s="53"/>
    </row>
    <row r="136" spans="5:5" x14ac:dyDescent="0.25">
      <c r="E136" s="53"/>
    </row>
    <row r="137" spans="5:5" x14ac:dyDescent="0.25">
      <c r="E137" s="53"/>
    </row>
    <row r="138" spans="5:5" x14ac:dyDescent="0.25">
      <c r="E138" s="53"/>
    </row>
    <row r="139" spans="5:5" x14ac:dyDescent="0.25">
      <c r="E139" s="53"/>
    </row>
    <row r="140" spans="5:5" x14ac:dyDescent="0.25">
      <c r="E140" s="53"/>
    </row>
    <row r="141" spans="5:5" x14ac:dyDescent="0.25">
      <c r="E141" s="53"/>
    </row>
    <row r="142" spans="5:5" x14ac:dyDescent="0.25">
      <c r="E142" s="53"/>
    </row>
    <row r="143" spans="5:5" x14ac:dyDescent="0.25">
      <c r="E143" s="53"/>
    </row>
    <row r="144" spans="5:5" x14ac:dyDescent="0.25">
      <c r="E144" s="53"/>
    </row>
    <row r="145" spans="5:5" x14ac:dyDescent="0.25">
      <c r="E145" s="53"/>
    </row>
    <row r="146" spans="5:5" x14ac:dyDescent="0.25">
      <c r="E146" s="53"/>
    </row>
    <row r="147" spans="5:5" x14ac:dyDescent="0.25">
      <c r="E147" s="53"/>
    </row>
    <row r="148" spans="5:5" x14ac:dyDescent="0.25">
      <c r="E148" s="53"/>
    </row>
    <row r="149" spans="5:5" x14ac:dyDescent="0.25">
      <c r="E149" s="53"/>
    </row>
    <row r="150" spans="5:5" x14ac:dyDescent="0.25">
      <c r="E150" s="53"/>
    </row>
    <row r="151" spans="5:5" x14ac:dyDescent="0.25">
      <c r="E151" s="53"/>
    </row>
    <row r="152" spans="5:5" x14ac:dyDescent="0.25">
      <c r="E152" s="53"/>
    </row>
    <row r="153" spans="5:5" x14ac:dyDescent="0.25">
      <c r="E153" s="53"/>
    </row>
    <row r="154" spans="5:5" x14ac:dyDescent="0.25">
      <c r="E154" s="53"/>
    </row>
    <row r="155" spans="5:5" x14ac:dyDescent="0.25">
      <c r="E155" s="53"/>
    </row>
    <row r="156" spans="5:5" x14ac:dyDescent="0.25">
      <c r="E156" s="53"/>
    </row>
    <row r="157" spans="5:5" x14ac:dyDescent="0.25">
      <c r="E157" s="53"/>
    </row>
    <row r="158" spans="5:5" x14ac:dyDescent="0.25">
      <c r="E158" s="53"/>
    </row>
    <row r="159" spans="5:5" x14ac:dyDescent="0.25">
      <c r="E159" s="53"/>
    </row>
    <row r="160" spans="5:5" x14ac:dyDescent="0.25">
      <c r="E160" s="53"/>
    </row>
    <row r="161" spans="1:5" x14ac:dyDescent="0.25">
      <c r="E161" s="53"/>
    </row>
    <row r="162" spans="1:5" x14ac:dyDescent="0.25">
      <c r="A162" s="3"/>
      <c r="B162" s="3"/>
      <c r="C162" s="3"/>
      <c r="E162" s="53"/>
    </row>
    <row r="163" spans="1:5" x14ac:dyDescent="0.25">
      <c r="A163" s="3"/>
      <c r="B163" s="3"/>
      <c r="C163" s="3"/>
      <c r="E163" s="53"/>
    </row>
    <row r="164" spans="1:5" x14ac:dyDescent="0.25">
      <c r="A164" s="3"/>
      <c r="B164" s="3"/>
      <c r="C164" s="3"/>
      <c r="E164" s="53"/>
    </row>
    <row r="165" spans="1:5" x14ac:dyDescent="0.25">
      <c r="A165" s="3"/>
      <c r="B165" s="3"/>
      <c r="C165" s="3"/>
      <c r="E165" s="53"/>
    </row>
    <row r="166" spans="1:5" x14ac:dyDescent="0.25">
      <c r="A166" s="3"/>
      <c r="B166" s="3"/>
      <c r="C166" s="3"/>
      <c r="E166" s="53"/>
    </row>
    <row r="167" spans="1:5" x14ac:dyDescent="0.25">
      <c r="A167" s="3"/>
      <c r="B167" s="3"/>
      <c r="C167" s="3"/>
      <c r="E167" s="53"/>
    </row>
    <row r="168" spans="1:5" x14ac:dyDescent="0.25">
      <c r="A168" s="3"/>
      <c r="B168" s="3"/>
      <c r="C168" s="3"/>
      <c r="E168" s="53"/>
    </row>
    <row r="169" spans="1:5" x14ac:dyDescent="0.25">
      <c r="A169" s="3"/>
      <c r="B169" s="3"/>
      <c r="C169" s="3"/>
      <c r="E169" s="53"/>
    </row>
    <row r="170" spans="1:5" x14ac:dyDescent="0.25">
      <c r="A170" s="3"/>
      <c r="B170" s="3"/>
      <c r="C170" s="3"/>
      <c r="E170" s="53"/>
    </row>
    <row r="171" spans="1:5" x14ac:dyDescent="0.25">
      <c r="A171" s="3"/>
      <c r="B171" s="3"/>
      <c r="C171" s="3"/>
      <c r="E171" s="53"/>
    </row>
    <row r="172" spans="1:5" x14ac:dyDescent="0.25">
      <c r="A172" s="3"/>
      <c r="B172" s="3"/>
      <c r="C172" s="3"/>
      <c r="E172" s="53"/>
    </row>
    <row r="173" spans="1:5" x14ac:dyDescent="0.25">
      <c r="A173" s="3"/>
      <c r="B173" s="3"/>
      <c r="C173" s="3"/>
      <c r="E173" s="53"/>
    </row>
    <row r="174" spans="1:5" x14ac:dyDescent="0.25">
      <c r="A174" s="3"/>
      <c r="B174" s="3"/>
      <c r="C174" s="3"/>
      <c r="E174" s="53"/>
    </row>
    <row r="175" spans="1:5" x14ac:dyDescent="0.25">
      <c r="A175" s="3"/>
      <c r="B175" s="3"/>
      <c r="C175" s="3"/>
      <c r="E175" s="53"/>
    </row>
    <row r="176" spans="1:5" x14ac:dyDescent="0.25">
      <c r="A176" s="3"/>
      <c r="B176" s="3"/>
      <c r="C176" s="3"/>
      <c r="E176" s="53"/>
    </row>
    <row r="177" spans="1:5" x14ac:dyDescent="0.25">
      <c r="A177" s="3"/>
      <c r="B177" s="3"/>
      <c r="C177" s="3"/>
      <c r="E177" s="53"/>
    </row>
    <row r="178" spans="1:5" x14ac:dyDescent="0.25">
      <c r="A178" s="3"/>
      <c r="B178" s="3"/>
      <c r="C178" s="3"/>
      <c r="E178" s="53"/>
    </row>
    <row r="179" spans="1:5" x14ac:dyDescent="0.25">
      <c r="A179" s="3"/>
      <c r="B179" s="3"/>
      <c r="C179" s="3"/>
      <c r="E179" s="53"/>
    </row>
    <row r="180" spans="1:5" x14ac:dyDescent="0.25">
      <c r="A180" s="3"/>
      <c r="B180" s="3"/>
      <c r="C180" s="3"/>
      <c r="E180" s="53"/>
    </row>
    <row r="181" spans="1:5" x14ac:dyDescent="0.25">
      <c r="A181" s="3"/>
      <c r="B181" s="3"/>
      <c r="C181" s="3"/>
      <c r="E181" s="53"/>
    </row>
    <row r="182" spans="1:5" x14ac:dyDescent="0.25">
      <c r="A182" s="3"/>
      <c r="B182" s="3"/>
      <c r="C182" s="3"/>
      <c r="E182" s="53"/>
    </row>
    <row r="183" spans="1:5" x14ac:dyDescent="0.25">
      <c r="A183" s="3"/>
      <c r="B183" s="3"/>
      <c r="C183" s="3"/>
      <c r="E183" s="53"/>
    </row>
    <row r="184" spans="1:5" x14ac:dyDescent="0.25">
      <c r="A184" s="3"/>
      <c r="B184" s="3"/>
      <c r="C184" s="3"/>
      <c r="E184" s="53"/>
    </row>
    <row r="185" spans="1:5" x14ac:dyDescent="0.25">
      <c r="A185" s="3"/>
      <c r="B185" s="3"/>
      <c r="C185" s="3"/>
      <c r="E185" s="53"/>
    </row>
    <row r="186" spans="1:5" x14ac:dyDescent="0.25">
      <c r="A186" s="3"/>
      <c r="B186" s="3"/>
      <c r="C186" s="3"/>
      <c r="E186" s="53"/>
    </row>
    <row r="187" spans="1:5" x14ac:dyDescent="0.25">
      <c r="A187" s="3"/>
      <c r="B187" s="3"/>
      <c r="C187" s="3"/>
      <c r="E187" s="53"/>
    </row>
    <row r="188" spans="1:5" x14ac:dyDescent="0.25">
      <c r="A188" s="3"/>
      <c r="B188" s="3"/>
      <c r="C188" s="3"/>
      <c r="E188" s="53"/>
    </row>
    <row r="189" spans="1:5" x14ac:dyDescent="0.25">
      <c r="A189" s="3"/>
      <c r="B189" s="3"/>
      <c r="C189" s="3"/>
      <c r="E189" s="53"/>
    </row>
    <row r="190" spans="1:5" x14ac:dyDescent="0.25">
      <c r="A190" s="3"/>
      <c r="B190" s="3"/>
      <c r="C190" s="3"/>
      <c r="E190" s="53"/>
    </row>
    <row r="191" spans="1:5" x14ac:dyDescent="0.25">
      <c r="A191" s="3"/>
      <c r="B191" s="3"/>
      <c r="C191" s="3"/>
      <c r="E191" s="53"/>
    </row>
    <row r="192" spans="1:5" x14ac:dyDescent="0.25">
      <c r="A192" s="3"/>
      <c r="B192" s="3"/>
      <c r="C192" s="3"/>
      <c r="E192" s="53"/>
    </row>
    <row r="193" spans="1:5" x14ac:dyDescent="0.25">
      <c r="A193" s="3"/>
      <c r="B193" s="3"/>
      <c r="C193" s="3"/>
      <c r="E193" s="53"/>
    </row>
    <row r="194" spans="1:5" x14ac:dyDescent="0.25">
      <c r="A194" s="3"/>
      <c r="B194" s="3"/>
      <c r="C194" s="3"/>
      <c r="E194" s="53"/>
    </row>
    <row r="195" spans="1:5" x14ac:dyDescent="0.25">
      <c r="A195" s="3"/>
      <c r="B195" s="3"/>
      <c r="C195" s="3"/>
      <c r="E195" s="53"/>
    </row>
    <row r="196" spans="1:5" x14ac:dyDescent="0.25">
      <c r="A196" s="3"/>
      <c r="B196" s="3"/>
      <c r="C196" s="3"/>
      <c r="E196" s="53"/>
    </row>
    <row r="197" spans="1:5" x14ac:dyDescent="0.25">
      <c r="A197" s="3"/>
      <c r="B197" s="3"/>
      <c r="C197" s="3"/>
      <c r="E197" s="53"/>
    </row>
    <row r="198" spans="1:5" x14ac:dyDescent="0.25">
      <c r="A198" s="3"/>
      <c r="B198" s="3"/>
      <c r="C198" s="3"/>
      <c r="E198" s="53"/>
    </row>
    <row r="199" spans="1:5" x14ac:dyDescent="0.25">
      <c r="A199" s="3"/>
      <c r="B199" s="3"/>
      <c r="C199" s="3"/>
      <c r="E199" s="53"/>
    </row>
    <row r="200" spans="1:5" x14ac:dyDescent="0.25">
      <c r="A200" s="3"/>
      <c r="B200" s="3"/>
      <c r="C200" s="3"/>
      <c r="E200" s="53"/>
    </row>
    <row r="201" spans="1:5" x14ac:dyDescent="0.25">
      <c r="A201" s="3"/>
      <c r="B201" s="3"/>
      <c r="C201" s="3"/>
      <c r="E201" s="53"/>
    </row>
    <row r="202" spans="1:5" x14ac:dyDescent="0.25">
      <c r="A202" s="3"/>
      <c r="B202" s="3"/>
      <c r="C202" s="3"/>
      <c r="E202" s="53"/>
    </row>
    <row r="203" spans="1:5" x14ac:dyDescent="0.25">
      <c r="A203" s="3"/>
      <c r="B203" s="3"/>
      <c r="C203" s="3"/>
      <c r="E203" s="53"/>
    </row>
    <row r="204" spans="1:5" x14ac:dyDescent="0.25">
      <c r="A204" s="3"/>
      <c r="B204" s="3"/>
      <c r="C204" s="3"/>
      <c r="E204" s="53"/>
    </row>
    <row r="205" spans="1:5" x14ac:dyDescent="0.25">
      <c r="A205" s="3"/>
      <c r="B205" s="3"/>
      <c r="C205" s="3"/>
      <c r="E205" s="53"/>
    </row>
    <row r="206" spans="1:5" x14ac:dyDescent="0.25">
      <c r="A206" s="3"/>
      <c r="B206" s="3"/>
      <c r="C206" s="3"/>
      <c r="E206" s="53"/>
    </row>
    <row r="207" spans="1:5" x14ac:dyDescent="0.25">
      <c r="A207" s="3"/>
      <c r="B207" s="3"/>
      <c r="C207" s="3"/>
      <c r="E207" s="53"/>
    </row>
    <row r="208" spans="1:5" x14ac:dyDescent="0.25">
      <c r="A208" s="3"/>
      <c r="B208" s="3"/>
      <c r="C208" s="3"/>
      <c r="E208" s="53"/>
    </row>
    <row r="209" spans="1:5" x14ac:dyDescent="0.25">
      <c r="A209" s="3"/>
      <c r="B209" s="3"/>
      <c r="C209" s="3"/>
      <c r="E209" s="53"/>
    </row>
    <row r="210" spans="1:5" x14ac:dyDescent="0.25">
      <c r="A210" s="3"/>
      <c r="B210" s="3"/>
      <c r="C210" s="3"/>
      <c r="E210" s="53"/>
    </row>
    <row r="211" spans="1:5" x14ac:dyDescent="0.25">
      <c r="A211" s="3"/>
      <c r="B211" s="3"/>
      <c r="C211" s="3"/>
      <c r="E211" s="53"/>
    </row>
    <row r="212" spans="1:5" x14ac:dyDescent="0.25">
      <c r="A212" s="3"/>
      <c r="B212" s="3"/>
      <c r="C212" s="3"/>
      <c r="E212" s="53"/>
    </row>
    <row r="213" spans="1:5" x14ac:dyDescent="0.25">
      <c r="A213" s="3"/>
      <c r="B213" s="3"/>
      <c r="C213" s="3"/>
      <c r="E213" s="53"/>
    </row>
    <row r="214" spans="1:5" x14ac:dyDescent="0.25">
      <c r="A214" s="3"/>
      <c r="B214" s="3"/>
      <c r="C214" s="3"/>
      <c r="E214" s="53"/>
    </row>
    <row r="215" spans="1:5" x14ac:dyDescent="0.25">
      <c r="A215" s="3"/>
      <c r="B215" s="3"/>
      <c r="C215" s="3"/>
      <c r="E215" s="53"/>
    </row>
    <row r="216" spans="1:5" x14ac:dyDescent="0.25">
      <c r="A216" s="3"/>
      <c r="B216" s="3"/>
      <c r="C216" s="3"/>
      <c r="E216" s="53"/>
    </row>
    <row r="217" spans="1:5" x14ac:dyDescent="0.25">
      <c r="A217" s="3"/>
      <c r="B217" s="3"/>
      <c r="C217" s="3"/>
      <c r="E217" s="53"/>
    </row>
    <row r="218" spans="1:5" x14ac:dyDescent="0.25">
      <c r="A218" s="3"/>
      <c r="B218" s="3"/>
      <c r="C218" s="3"/>
      <c r="E218" s="53"/>
    </row>
    <row r="219" spans="1:5" x14ac:dyDescent="0.25">
      <c r="A219" s="3"/>
      <c r="B219" s="3"/>
      <c r="C219" s="3"/>
      <c r="E219" s="53"/>
    </row>
    <row r="220" spans="1:5" x14ac:dyDescent="0.25">
      <c r="A220" s="3"/>
      <c r="B220" s="3"/>
      <c r="C220" s="3"/>
      <c r="E220" s="53"/>
    </row>
    <row r="221" spans="1:5" x14ac:dyDescent="0.25">
      <c r="A221" s="3"/>
      <c r="B221" s="3"/>
      <c r="C221" s="3"/>
      <c r="E221" s="53"/>
    </row>
    <row r="222" spans="1:5" x14ac:dyDescent="0.25">
      <c r="A222" s="3"/>
      <c r="B222" s="3"/>
      <c r="C222" s="3"/>
      <c r="E222" s="53"/>
    </row>
    <row r="223" spans="1:5" x14ac:dyDescent="0.25">
      <c r="A223" s="3"/>
      <c r="B223" s="3"/>
      <c r="C223" s="3"/>
      <c r="E223" s="53"/>
    </row>
    <row r="224" spans="1:5" x14ac:dyDescent="0.25">
      <c r="A224" s="3"/>
      <c r="B224" s="3"/>
      <c r="C224" s="3"/>
      <c r="E224" s="53"/>
    </row>
    <row r="225" spans="1:5" x14ac:dyDescent="0.25">
      <c r="A225" s="3"/>
      <c r="B225" s="3"/>
      <c r="C225" s="3"/>
      <c r="E225" s="53"/>
    </row>
    <row r="226" spans="1:5" x14ac:dyDescent="0.25">
      <c r="A226" s="3"/>
      <c r="B226" s="3"/>
      <c r="C226" s="3"/>
      <c r="E226" s="53"/>
    </row>
    <row r="227" spans="1:5" x14ac:dyDescent="0.25">
      <c r="A227" s="3"/>
      <c r="B227" s="3"/>
      <c r="C227" s="3"/>
      <c r="E227" s="53"/>
    </row>
    <row r="228" spans="1:5" x14ac:dyDescent="0.25">
      <c r="A228" s="3"/>
      <c r="B228" s="3"/>
      <c r="C228" s="3"/>
      <c r="E228" s="53"/>
    </row>
    <row r="229" spans="1:5" x14ac:dyDescent="0.25">
      <c r="A229" s="3"/>
      <c r="B229" s="3"/>
      <c r="C229" s="3"/>
      <c r="E229" s="53"/>
    </row>
    <row r="230" spans="1:5" x14ac:dyDescent="0.25">
      <c r="A230" s="3"/>
      <c r="B230" s="3"/>
      <c r="C230" s="3"/>
      <c r="E230" s="53"/>
    </row>
    <row r="231" spans="1:5" x14ac:dyDescent="0.25">
      <c r="A231" s="3"/>
      <c r="B231" s="3"/>
      <c r="C231" s="3"/>
      <c r="E231" s="53"/>
    </row>
    <row r="232" spans="1:5" x14ac:dyDescent="0.25">
      <c r="A232" s="3"/>
      <c r="B232" s="3"/>
      <c r="C232" s="3"/>
      <c r="E232" s="53"/>
    </row>
    <row r="233" spans="1:5" x14ac:dyDescent="0.25">
      <c r="A233" s="3"/>
      <c r="B233" s="3"/>
      <c r="C233" s="3"/>
      <c r="E233" s="53"/>
    </row>
    <row r="234" spans="1:5" x14ac:dyDescent="0.25">
      <c r="A234" s="3"/>
      <c r="B234" s="3"/>
      <c r="C234" s="3"/>
      <c r="E234" s="53"/>
    </row>
    <row r="235" spans="1:5" x14ac:dyDescent="0.25">
      <c r="A235" s="3"/>
      <c r="B235" s="3"/>
      <c r="C235" s="3"/>
      <c r="E235" s="53"/>
    </row>
    <row r="236" spans="1:5" x14ac:dyDescent="0.25">
      <c r="A236" s="3"/>
      <c r="B236" s="3"/>
      <c r="C236" s="3"/>
      <c r="E236" s="53"/>
    </row>
    <row r="237" spans="1:5" x14ac:dyDescent="0.25">
      <c r="A237" s="3"/>
      <c r="B237" s="3"/>
      <c r="C237" s="3"/>
      <c r="E237" s="53"/>
    </row>
    <row r="238" spans="1:5" x14ac:dyDescent="0.25">
      <c r="A238" s="3"/>
      <c r="B238" s="3"/>
      <c r="C238" s="3"/>
      <c r="E238" s="53"/>
    </row>
    <row r="239" spans="1:5" x14ac:dyDescent="0.25">
      <c r="A239" s="3"/>
      <c r="B239" s="3"/>
      <c r="C239" s="3"/>
      <c r="E239" s="53"/>
    </row>
    <row r="240" spans="1:5" x14ac:dyDescent="0.25">
      <c r="A240" s="3"/>
      <c r="B240" s="3"/>
      <c r="C240" s="3"/>
      <c r="E240" s="53"/>
    </row>
    <row r="241" spans="1:5" x14ac:dyDescent="0.25">
      <c r="A241" s="3"/>
      <c r="B241" s="3"/>
      <c r="C241" s="3"/>
      <c r="E241" s="53"/>
    </row>
    <row r="242" spans="1:5" x14ac:dyDescent="0.25">
      <c r="A242" s="3"/>
      <c r="B242" s="3"/>
      <c r="C242" s="3"/>
      <c r="E242" s="53"/>
    </row>
    <row r="243" spans="1:5" x14ac:dyDescent="0.25">
      <c r="A243" s="3"/>
      <c r="B243" s="3"/>
      <c r="C243" s="3"/>
      <c r="E243" s="53"/>
    </row>
    <row r="244" spans="1:5" x14ac:dyDescent="0.25">
      <c r="A244" s="3"/>
      <c r="B244" s="3"/>
      <c r="C244" s="3"/>
      <c r="E244" s="53"/>
    </row>
    <row r="245" spans="1:5" x14ac:dyDescent="0.25">
      <c r="A245" s="3"/>
      <c r="B245" s="3"/>
      <c r="C245" s="3"/>
      <c r="E245" s="53"/>
    </row>
    <row r="246" spans="1:5" x14ac:dyDescent="0.25">
      <c r="A246" s="3"/>
      <c r="B246" s="3"/>
      <c r="C246" s="3"/>
      <c r="E246" s="53"/>
    </row>
    <row r="247" spans="1:5" x14ac:dyDescent="0.25">
      <c r="A247" s="3"/>
      <c r="B247" s="3"/>
      <c r="C247" s="3"/>
      <c r="E247" s="53"/>
    </row>
    <row r="248" spans="1:5" x14ac:dyDescent="0.25">
      <c r="A248" s="3"/>
      <c r="B248" s="3"/>
      <c r="C248" s="3"/>
      <c r="E248" s="53"/>
    </row>
    <row r="249" spans="1:5" x14ac:dyDescent="0.25">
      <c r="A249" s="3"/>
      <c r="B249" s="3"/>
      <c r="C249" s="3"/>
      <c r="E249" s="53"/>
    </row>
  </sheetData>
  <mergeCells count="15">
    <mergeCell ref="A71:D71"/>
    <mergeCell ref="A72:D72"/>
    <mergeCell ref="A16:D16"/>
    <mergeCell ref="A28:D28"/>
    <mergeCell ref="A60:D60"/>
    <mergeCell ref="A62:D62"/>
    <mergeCell ref="A63:D63"/>
    <mergeCell ref="E1:F1"/>
    <mergeCell ref="A10:F10"/>
    <mergeCell ref="D11:F11"/>
    <mergeCell ref="A13:A14"/>
    <mergeCell ref="B13:B14"/>
    <mergeCell ref="C13:C14"/>
    <mergeCell ref="D13:D14"/>
    <mergeCell ref="E13:F13"/>
  </mergeCells>
  <pageMargins left="0.9842519999999999" right="0.39370099999999991" top="0.19684999999999997" bottom="0.19684999999999997" header="0.31496099999999999" footer="0.31496099999999999"/>
  <pageSetup paperSize="9" scale="56" fitToHeight="3"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прил.3.1 на 2026-2027</vt:lpstr>
      <vt:lpstr>'прил.3.1 на 2026-2027'!Print_Titles</vt:lpstr>
      <vt:lpstr>'прил.3.1 на 2026-2027'!Область_печати</vt:lpstr>
    </vt:vector>
  </TitlesOfParts>
  <Company>bud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Сурядная</dc:creator>
  <cp:lastModifiedBy>User</cp:lastModifiedBy>
  <cp:revision>6</cp:revision>
  <dcterms:created xsi:type="dcterms:W3CDTF">2005-12-26T07:27:00Z</dcterms:created>
  <dcterms:modified xsi:type="dcterms:W3CDTF">2025-06-20T07:18:39Z</dcterms:modified>
  <cp:version>917504</cp:version>
</cp:coreProperties>
</file>