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50" windowWidth="15255" windowHeight="8685"/>
  </bookViews>
  <sheets>
    <sheet name="приложение 8" sheetId="1" r:id="rId1"/>
    <sheet name="приложение 9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31" i="2"/>
  <c r="F13"/>
  <c r="F12"/>
  <c r="D13" l="1"/>
  <c r="D12"/>
  <c r="R30" i="1"/>
  <c r="P29"/>
  <c r="U28"/>
  <c r="U30" s="1"/>
  <c r="T28"/>
  <c r="T30" s="1"/>
  <c r="S28"/>
  <c r="S30" s="1"/>
  <c r="R28"/>
  <c r="Q28"/>
  <c r="Q30" s="1"/>
  <c r="P28"/>
  <c r="P30" s="1"/>
  <c r="U25"/>
  <c r="T25"/>
  <c r="S25"/>
  <c r="R25"/>
  <c r="Q25"/>
  <c r="P24"/>
  <c r="P23"/>
  <c r="P25" s="1"/>
  <c r="U22"/>
  <c r="T22"/>
  <c r="S22"/>
  <c r="R22"/>
  <c r="Q22"/>
  <c r="U20"/>
  <c r="Q20"/>
  <c r="Q31" s="1"/>
  <c r="P19"/>
  <c r="U18"/>
  <c r="T18"/>
  <c r="T20" s="1"/>
  <c r="S18"/>
  <c r="S20" s="1"/>
  <c r="S31" s="1"/>
  <c r="R18"/>
  <c r="R20" s="1"/>
  <c r="R31" s="1"/>
  <c r="Q18"/>
  <c r="P18"/>
  <c r="P20" s="1"/>
  <c r="L30"/>
  <c r="J29"/>
  <c r="O28"/>
  <c r="O30" s="1"/>
  <c r="N28"/>
  <c r="N30" s="1"/>
  <c r="M28"/>
  <c r="M30" s="1"/>
  <c r="L28"/>
  <c r="K28"/>
  <c r="K30" s="1"/>
  <c r="J28"/>
  <c r="J30" s="1"/>
  <c r="O25"/>
  <c r="N25"/>
  <c r="M25"/>
  <c r="L25"/>
  <c r="K25"/>
  <c r="J24"/>
  <c r="J23"/>
  <c r="J25" s="1"/>
  <c r="O22"/>
  <c r="N22"/>
  <c r="M22"/>
  <c r="L22"/>
  <c r="K22"/>
  <c r="O20"/>
  <c r="O31" s="1"/>
  <c r="K20"/>
  <c r="K31" s="1"/>
  <c r="J19"/>
  <c r="J18" s="1"/>
  <c r="J20" s="1"/>
  <c r="J31" s="1"/>
  <c r="O18"/>
  <c r="N18"/>
  <c r="N20" s="1"/>
  <c r="N31" s="1"/>
  <c r="M18"/>
  <c r="M20" s="1"/>
  <c r="L18"/>
  <c r="L20" s="1"/>
  <c r="L31" s="1"/>
  <c r="K18"/>
  <c r="D29"/>
  <c r="I28"/>
  <c r="I30" s="1"/>
  <c r="H28"/>
  <c r="H30" s="1"/>
  <c r="G28"/>
  <c r="G30" s="1"/>
  <c r="F28"/>
  <c r="E28"/>
  <c r="E30" s="1"/>
  <c r="I25"/>
  <c r="H25"/>
  <c r="G25"/>
  <c r="F25"/>
  <c r="E25"/>
  <c r="D24"/>
  <c r="D23"/>
  <c r="I22"/>
  <c r="H22"/>
  <c r="G22"/>
  <c r="F22"/>
  <c r="E22"/>
  <c r="D19"/>
  <c r="D18" s="1"/>
  <c r="D20" s="1"/>
  <c r="I18"/>
  <c r="I20" s="1"/>
  <c r="H18"/>
  <c r="H20" s="1"/>
  <c r="G18"/>
  <c r="G20" s="1"/>
  <c r="F18"/>
  <c r="F20" s="1"/>
  <c r="E18"/>
  <c r="E20" s="1"/>
  <c r="P31" l="1"/>
  <c r="T31"/>
  <c r="U31"/>
  <c r="P22"/>
  <c r="M31"/>
  <c r="J22"/>
  <c r="D22"/>
  <c r="G31"/>
  <c r="D28"/>
  <c r="D30" s="1"/>
  <c r="D25"/>
  <c r="E31"/>
  <c r="I31"/>
  <c r="H31"/>
  <c r="F30"/>
  <c r="F31" s="1"/>
  <c r="D31" l="1"/>
</calcChain>
</file>

<file path=xl/sharedStrings.xml><?xml version="1.0" encoding="utf-8"?>
<sst xmlns="http://schemas.openxmlformats.org/spreadsheetml/2006/main" count="118" uniqueCount="69">
  <si>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</si>
  <si>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</si>
  <si>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</si>
  <si>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</si>
  <si>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</si>
  <si>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</si>
  <si>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</si>
  <si>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</si>
  <si>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</si>
  <si>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</si>
  <si>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</si>
  <si>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Комплексы процессных мероприятий</t>
  </si>
  <si>
    <t>1. Комплекс процессных мероприятий «Поддержка субъектов малого и среднего предпринимательства»</t>
  </si>
  <si>
    <t>Оказание информационной поддержки по субсидированию части затрат субъектов малого и среднего предпринимательства, занимающихся социально значимыми видами деятельности</t>
  </si>
  <si>
    <t>Оказание информационной поддержки по субсидированию процентной ставки по кредитам, выданным субъектам малого и среднего предпринимательства на приобретение оборудования, включая затраты на монтаж оборудования, в целях создания и (или) развития, и (или) модернизации производства товаров (работ, услуг).</t>
  </si>
  <si>
    <t>Передача СМиСП во владение и (или) в пользование муниципального имущества, в том числе земельных участков, зданий, строений, сооружений, нежилых помещений, оборудования, машин, механизмов, установок, транспортных средств, инвентаря, инструментов, на возмездной основе, безвозмездной основе или на льготных условиях</t>
  </si>
  <si>
    <t>Итого : по комплексу процессных мероприятий «Поддержка субъектов малого и среднего предпринимательства»</t>
  </si>
  <si>
    <t>2. Комплекс процессных мероприятий «Поддержка организаций, образующих инфраструктуру поддержки субъектов малого и среднего предпринимательства»</t>
  </si>
  <si>
    <t>Финансовая поддержка организаций, образующих инфраструктуру поддержки субъектов малого и среднего предпринимательства</t>
  </si>
  <si>
    <t>1.1.</t>
  </si>
  <si>
    <t>Предоставление субсидий  организации поддержки малого и среднего предпринимательства по ее обязательствам, связанным с обеспечением ее текущей деятельности по предоставлению поддержки СМиСП, в том числе на организацию и проведение семинаров, конференций, оказанию консультационной, информационной и образовательной поддержке и прочих мероприятий</t>
  </si>
  <si>
    <t>Итого : по комплексу процессных мероприятий «Поддержка организаций, образующих инфраструктуру поддержки субъектов малого и среднего предпринимательства»к</t>
  </si>
  <si>
    <t>3. Комплекс процессных мероприятий «Создание условий для развития  предпринимательства»</t>
  </si>
  <si>
    <t>Улучшение условий для предпринимательства в рамках реализации международных проектов</t>
  </si>
  <si>
    <t>Международный проект ER45_FarmerCraft</t>
  </si>
  <si>
    <t>1.2.</t>
  </si>
  <si>
    <t>Международный проект ER53_Narva-Slantsy Leisure Cluster</t>
  </si>
  <si>
    <t>Итого : по комплексу процессных мероприятий «Создание условий для развития  предпринимательства»</t>
  </si>
  <si>
    <t>Мероприятия направленные на достижение целей проектов</t>
  </si>
  <si>
    <t>1. Мероприятия направленные на достижение целей проекта «Поддержка субъектов малого и среднего предпринимательства»</t>
  </si>
  <si>
    <t>Расширение доступа субъектов малого и среднего предпринимательства к финансовым ресурсам</t>
  </si>
  <si>
    <t>Субсидирование части затрат субъектов малого и среднего предпринимательства</t>
  </si>
  <si>
    <t>Итого : по мероприятиям, направленным на достижение целей проекта «Поддержка субъектов малого и среднего предпринимательства»</t>
  </si>
  <si>
    <t>ВСЕГО по Программе</t>
  </si>
  <si>
    <t>Отчет мероприятий муниципальной программы 
"Развитие и поддержка субъектов малого и среднего предпринимательства в монопрофильном муниципальном образовании Сланцевское городское поселение " на 2019-2025 годы за 1 полугодие 2022 года</t>
  </si>
  <si>
    <t>Приложение 8</t>
  </si>
  <si>
    <t>Число субъектов малого и среднего предпринимательства в расчете на 1 тыс. человек населения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</si>
  <si>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</si>
  <si>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количество СМиСП, получивших поддержку</t>
  </si>
  <si>
    <t>количество созданных рабочих мест</t>
  </si>
  <si>
    <t>Количество СМиСП, которым передано во владение и (или) в пользование муниципальное имущество, в том числе земельных участков, зданий, строений, сооружений, нежилых помещений, оборудования, машин, механизмов, установок, транспортных средств, инвентаря, инструментов, на возмездной основе, безвозмездной основе или на льготных условиях, всего</t>
  </si>
  <si>
    <t>Предоставление организациям, образующим инфраструктуру поддержки СМиСП, субсидий для компенсации части затрат, связанных с оказанием безвозмездных информационных, консультационных и образовательных услуг гражданам и СМиСП</t>
  </si>
  <si>
    <t>количество оказанных консультаций</t>
  </si>
  <si>
    <t>Предоставление субсидий организации поддержки малого и среднего предпринимательства по ее обязательствам, связанным с обеспечением ее текущей деятельности по предоставлению поддержки СМиСП, в том числе на организацию и проведение семинаров, конференций, оказанию консультационной, информационной и образовательной поддержки и прочих мероприятий</t>
  </si>
  <si>
    <t>количество организаций</t>
  </si>
  <si>
    <t>Реализация мероприятий в рамках международного проекта ER45_FarmerCraft (кол-во мероприятий)</t>
  </si>
  <si>
    <t>Реализация мероприятий в рамках международного проекта ER53_Narva-Slantsy Leisure Cluster (кол-во мероприятий)</t>
  </si>
  <si>
    <t>Единица измерения</t>
  </si>
  <si>
    <t>ед.</t>
  </si>
  <si>
    <t>%</t>
  </si>
  <si>
    <t xml:space="preserve"> </t>
  </si>
  <si>
    <t>Сведения</t>
  </si>
  <si>
    <t xml:space="preserve">Наименование </t>
  </si>
  <si>
    <t>Значение целевого показателя (индикатора) муниципальной программы</t>
  </si>
  <si>
    <t>Обоснование отклонения значения
целевого показателя (индикатора)</t>
  </si>
  <si>
    <r>
      <t>Год, пред-шествующий отчетному</t>
    </r>
    <r>
      <rPr>
        <vertAlign val="superscript"/>
        <sz val="12"/>
        <rFont val="Times New Roman"/>
        <family val="1"/>
        <charset val="204"/>
      </rPr>
      <t>1</t>
    </r>
  </si>
  <si>
    <t>Отчетный год</t>
  </si>
  <si>
    <t>План</t>
  </si>
  <si>
    <t>Факт (по состоянию на 01.07.2022)</t>
  </si>
  <si>
    <r>
      <t>Год, пред-шествующий отчетному</t>
    </r>
    <r>
      <rPr>
        <vertAlign val="superscript"/>
        <sz val="10"/>
        <rFont val="Times New Roman"/>
        <family val="1"/>
        <charset val="204"/>
      </rPr>
      <t>1</t>
    </r>
  </si>
  <si>
    <t>показательбудет выполнен до конца 2022 года</t>
  </si>
  <si>
    <t>Субсидия не предоставлялась в связи с отсутствием потенциальных участников</t>
  </si>
  <si>
    <t>Субсидия не предоставлялась в связи с отсутствием заявок на финансирование</t>
  </si>
  <si>
    <t>Принято бюджетных обяза¬тельств на отчетную дату (нарастающим итогом), тыс. руб.</t>
  </si>
  <si>
    <t>Исполнено бюджетных обязательств на отчетную дату (нарастающим итогом), тыс. руб.</t>
  </si>
  <si>
    <t>показатель достигнут</t>
  </si>
  <si>
    <t>Приложение 9</t>
  </si>
  <si>
    <t>о показателях (индикаторах) муниципальной программы "Развитие и поддержка субъектов малого и среднего предпринимательства в монопрофильном муниципальном образовании Сланцевское городское поселение " на 2019 - 2025 годы и их значения                                                                                                                                                                                     за 1 полугодие 2022 года</t>
  </si>
  <si>
    <t>показатель выполнен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</si>
</sst>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5" fontId="5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2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17" workbookViewId="0">
      <selection activeCell="A27" sqref="A27:U27"/>
    </sheetView>
  </sheetViews>
  <sheetFormatPr defaultRowHeight="15"/>
  <cols>
    <col min="1" max="1" width="6" customWidth="1"/>
    <col min="2" max="2" width="28.28515625" customWidth="1"/>
    <col min="4" max="4" width="13.85546875" customWidth="1"/>
    <col min="6" max="6" width="15.85546875" customWidth="1"/>
    <col min="8" max="8" width="14.28515625" customWidth="1"/>
    <col min="9" max="9" width="11.28515625" customWidth="1"/>
    <col min="10" max="10" width="13.85546875" customWidth="1"/>
    <col min="12" max="12" width="15.85546875" customWidth="1"/>
    <col min="14" max="14" width="14.28515625" customWidth="1"/>
    <col min="15" max="15" width="11.28515625" customWidth="1"/>
    <col min="16" max="16" width="13.85546875" customWidth="1"/>
    <col min="18" max="18" width="15.85546875" customWidth="1"/>
    <col min="20" max="20" width="14.28515625" customWidth="1"/>
    <col min="21" max="21" width="11.28515625" customWidth="1"/>
  </cols>
  <sheetData>
    <row r="1" spans="1:21">
      <c r="T1" s="49" t="s">
        <v>35</v>
      </c>
      <c r="U1" s="49"/>
    </row>
    <row r="4" spans="1:21" s="1" customFormat="1" ht="23.45" customHeight="1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1" customFormat="1" ht="23.4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s="1" customFormat="1" ht="23.4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23.45" customHeight="1">
      <c r="A7" s="52" t="s">
        <v>0</v>
      </c>
      <c r="B7" s="52" t="s">
        <v>1</v>
      </c>
      <c r="C7" s="52" t="s">
        <v>2</v>
      </c>
      <c r="D7" s="52" t="s">
        <v>3</v>
      </c>
      <c r="E7" s="52"/>
      <c r="F7" s="52"/>
      <c r="G7" s="52"/>
      <c r="H7" s="52"/>
      <c r="I7" s="52"/>
      <c r="J7" s="52" t="s">
        <v>63</v>
      </c>
      <c r="K7" s="52"/>
      <c r="L7" s="52"/>
      <c r="M7" s="52"/>
      <c r="N7" s="52"/>
      <c r="O7" s="52"/>
      <c r="P7" s="52" t="s">
        <v>64</v>
      </c>
      <c r="Q7" s="52"/>
      <c r="R7" s="52"/>
      <c r="S7" s="52"/>
      <c r="T7" s="52"/>
      <c r="U7" s="52"/>
    </row>
    <row r="8" spans="1:21" s="1" customFormat="1" ht="23.45" customHeight="1">
      <c r="A8" s="52"/>
      <c r="B8" s="52"/>
      <c r="C8" s="52"/>
      <c r="D8" s="52" t="s">
        <v>4</v>
      </c>
      <c r="E8" s="52" t="s">
        <v>5</v>
      </c>
      <c r="F8" s="52"/>
      <c r="G8" s="52"/>
      <c r="H8" s="52"/>
      <c r="I8" s="52"/>
      <c r="J8" s="52" t="s">
        <v>4</v>
      </c>
      <c r="K8" s="52" t="s">
        <v>5</v>
      </c>
      <c r="L8" s="52"/>
      <c r="M8" s="52"/>
      <c r="N8" s="52"/>
      <c r="O8" s="52"/>
      <c r="P8" s="52" t="s">
        <v>4</v>
      </c>
      <c r="Q8" s="52" t="s">
        <v>5</v>
      </c>
      <c r="R8" s="52"/>
      <c r="S8" s="52"/>
      <c r="T8" s="52"/>
      <c r="U8" s="52"/>
    </row>
    <row r="9" spans="1:21" s="1" customFormat="1" ht="23.45" customHeight="1">
      <c r="A9" s="52"/>
      <c r="B9" s="52"/>
      <c r="C9" s="52"/>
      <c r="D9" s="52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52"/>
      <c r="K9" s="3" t="s">
        <v>6</v>
      </c>
      <c r="L9" s="3" t="s">
        <v>7</v>
      </c>
      <c r="M9" s="3" t="s">
        <v>8</v>
      </c>
      <c r="N9" s="3" t="s">
        <v>9</v>
      </c>
      <c r="O9" s="3" t="s">
        <v>10</v>
      </c>
      <c r="P9" s="52"/>
      <c r="Q9" s="3" t="s">
        <v>6</v>
      </c>
      <c r="R9" s="3" t="s">
        <v>7</v>
      </c>
      <c r="S9" s="3" t="s">
        <v>8</v>
      </c>
      <c r="T9" s="3" t="s">
        <v>9</v>
      </c>
      <c r="U9" s="3" t="s">
        <v>10</v>
      </c>
    </row>
    <row r="10" spans="1:21" s="1" customFormat="1" ht="23.45" customHeight="1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4</v>
      </c>
      <c r="K10" s="4">
        <v>5</v>
      </c>
      <c r="L10" s="4">
        <v>6</v>
      </c>
      <c r="M10" s="4">
        <v>7</v>
      </c>
      <c r="N10" s="4">
        <v>8</v>
      </c>
      <c r="O10" s="4">
        <v>9</v>
      </c>
      <c r="P10" s="4">
        <v>4</v>
      </c>
      <c r="Q10" s="4">
        <v>5</v>
      </c>
      <c r="R10" s="4">
        <v>6</v>
      </c>
      <c r="S10" s="4">
        <v>7</v>
      </c>
      <c r="T10" s="4">
        <v>8</v>
      </c>
      <c r="U10" s="4">
        <v>9</v>
      </c>
    </row>
    <row r="11" spans="1:21" s="2" customFormat="1" ht="23.45" customHeight="1">
      <c r="A11" s="43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s="1" customFormat="1" ht="23.45" customHeight="1">
      <c r="A12" s="41" t="s">
        <v>12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" customFormat="1" ht="72" customHeight="1">
      <c r="A13" s="19">
        <v>1</v>
      </c>
      <c r="B13" s="20" t="s">
        <v>13</v>
      </c>
      <c r="C13" s="6">
        <v>2022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s="1" customFormat="1" ht="128.25" customHeight="1">
      <c r="A14" s="19">
        <v>2</v>
      </c>
      <c r="B14" s="21" t="s">
        <v>14</v>
      </c>
      <c r="C14" s="6">
        <v>2022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s="1" customFormat="1" ht="132" customHeight="1">
      <c r="A15" s="19">
        <v>3</v>
      </c>
      <c r="B15" s="22" t="s">
        <v>15</v>
      </c>
      <c r="C15" s="6">
        <v>2022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2" customFormat="1" ht="59.25" customHeight="1">
      <c r="A16" s="50" t="s">
        <v>16</v>
      </c>
      <c r="B16" s="50"/>
      <c r="C16" s="4">
        <v>2022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</row>
    <row r="17" spans="1:24" s="2" customFormat="1" ht="23.45" customHeight="1">
      <c r="A17" s="45" t="s">
        <v>17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4" s="2" customFormat="1" ht="23.45" customHeight="1">
      <c r="A18" s="3">
        <v>1</v>
      </c>
      <c r="B18" s="23" t="s">
        <v>18</v>
      </c>
      <c r="C18" s="10">
        <v>2022</v>
      </c>
      <c r="D18" s="11">
        <f t="shared" ref="D18:U18" si="0">D19</f>
        <v>35.4</v>
      </c>
      <c r="E18" s="11">
        <f t="shared" si="0"/>
        <v>0</v>
      </c>
      <c r="F18" s="11">
        <f t="shared" si="0"/>
        <v>0</v>
      </c>
      <c r="G18" s="11">
        <f t="shared" si="0"/>
        <v>0</v>
      </c>
      <c r="H18" s="11">
        <f t="shared" si="0"/>
        <v>35.4</v>
      </c>
      <c r="I18" s="11">
        <f t="shared" si="0"/>
        <v>0</v>
      </c>
      <c r="J18" s="11">
        <f t="shared" si="0"/>
        <v>0</v>
      </c>
      <c r="K18" s="11">
        <f t="shared" si="0"/>
        <v>0</v>
      </c>
      <c r="L18" s="11">
        <f t="shared" si="0"/>
        <v>0</v>
      </c>
      <c r="M18" s="11">
        <f t="shared" si="0"/>
        <v>0</v>
      </c>
      <c r="N18" s="11">
        <f t="shared" si="0"/>
        <v>0</v>
      </c>
      <c r="O18" s="11">
        <f t="shared" si="0"/>
        <v>0</v>
      </c>
      <c r="P18" s="11">
        <f t="shared" si="0"/>
        <v>0</v>
      </c>
      <c r="Q18" s="11">
        <f t="shared" si="0"/>
        <v>0</v>
      </c>
      <c r="R18" s="11">
        <f t="shared" si="0"/>
        <v>0</v>
      </c>
      <c r="S18" s="11">
        <f t="shared" si="0"/>
        <v>0</v>
      </c>
      <c r="T18" s="11">
        <f t="shared" si="0"/>
        <v>0</v>
      </c>
      <c r="U18" s="11">
        <f t="shared" si="0"/>
        <v>0</v>
      </c>
    </row>
    <row r="19" spans="1:24" s="2" customFormat="1" ht="23.45" customHeight="1">
      <c r="A19" s="19" t="s">
        <v>19</v>
      </c>
      <c r="B19" s="24" t="s">
        <v>20</v>
      </c>
      <c r="C19" s="12">
        <v>2022</v>
      </c>
      <c r="D19" s="13">
        <f>E19+F19+G19+H19+I19</f>
        <v>35.4</v>
      </c>
      <c r="E19" s="13"/>
      <c r="F19" s="13"/>
      <c r="G19" s="14"/>
      <c r="H19" s="13">
        <v>35.4</v>
      </c>
      <c r="I19" s="7"/>
      <c r="J19" s="13">
        <f>K19+L19+M19+N19+O19</f>
        <v>0</v>
      </c>
      <c r="K19" s="13"/>
      <c r="L19" s="13"/>
      <c r="M19" s="14"/>
      <c r="N19" s="13">
        <v>0</v>
      </c>
      <c r="O19" s="7"/>
      <c r="P19" s="13">
        <f>Q19+R19+S19+T19+U19</f>
        <v>0</v>
      </c>
      <c r="Q19" s="13"/>
      <c r="R19" s="13"/>
      <c r="S19" s="14"/>
      <c r="T19" s="13">
        <v>0</v>
      </c>
      <c r="U19" s="7"/>
    </row>
    <row r="20" spans="1:24" s="2" customFormat="1" ht="23.45" customHeight="1">
      <c r="A20" s="50" t="s">
        <v>21</v>
      </c>
      <c r="B20" s="50"/>
      <c r="C20" s="4">
        <v>2022</v>
      </c>
      <c r="D20" s="11">
        <f t="shared" ref="D20:U20" si="1">D18</f>
        <v>35.4</v>
      </c>
      <c r="E20" s="11">
        <f t="shared" si="1"/>
        <v>0</v>
      </c>
      <c r="F20" s="11">
        <f t="shared" si="1"/>
        <v>0</v>
      </c>
      <c r="G20" s="11">
        <f t="shared" si="1"/>
        <v>0</v>
      </c>
      <c r="H20" s="11">
        <f t="shared" si="1"/>
        <v>35.4</v>
      </c>
      <c r="I20" s="11">
        <f t="shared" si="1"/>
        <v>0</v>
      </c>
      <c r="J20" s="11">
        <f t="shared" si="1"/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  <c r="R20" s="11">
        <f t="shared" si="1"/>
        <v>0</v>
      </c>
      <c r="S20" s="11">
        <f t="shared" si="1"/>
        <v>0</v>
      </c>
      <c r="T20" s="11">
        <f t="shared" si="1"/>
        <v>0</v>
      </c>
      <c r="U20" s="11">
        <f t="shared" si="1"/>
        <v>0</v>
      </c>
    </row>
    <row r="21" spans="1:24" s="2" customFormat="1" ht="23.45" customHeight="1">
      <c r="A21" s="45" t="s">
        <v>22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4" s="2" customFormat="1" ht="23.45" customHeight="1">
      <c r="A22" s="25">
        <v>1</v>
      </c>
      <c r="B22" s="8" t="s">
        <v>23</v>
      </c>
      <c r="C22" s="5">
        <v>2022</v>
      </c>
      <c r="D22" s="11">
        <f t="shared" ref="D22:U22" si="2">D23+D24</f>
        <v>1249.962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1">
        <f t="shared" si="2"/>
        <v>1249.962</v>
      </c>
      <c r="I22" s="15">
        <f t="shared" si="2"/>
        <v>0</v>
      </c>
      <c r="J22" s="11">
        <f t="shared" si="2"/>
        <v>0</v>
      </c>
      <c r="K22" s="15">
        <f t="shared" si="2"/>
        <v>0</v>
      </c>
      <c r="L22" s="15">
        <f t="shared" si="2"/>
        <v>0</v>
      </c>
      <c r="M22" s="15">
        <f t="shared" si="2"/>
        <v>0</v>
      </c>
      <c r="N22" s="11">
        <f t="shared" si="2"/>
        <v>0</v>
      </c>
      <c r="O22" s="15">
        <f t="shared" si="2"/>
        <v>0</v>
      </c>
      <c r="P22" s="11">
        <f t="shared" si="2"/>
        <v>0</v>
      </c>
      <c r="Q22" s="15">
        <f t="shared" si="2"/>
        <v>0</v>
      </c>
      <c r="R22" s="15">
        <f t="shared" si="2"/>
        <v>0</v>
      </c>
      <c r="S22" s="15">
        <f t="shared" si="2"/>
        <v>0</v>
      </c>
      <c r="T22" s="11">
        <f t="shared" si="2"/>
        <v>0</v>
      </c>
      <c r="U22" s="15">
        <f t="shared" si="2"/>
        <v>0</v>
      </c>
    </row>
    <row r="23" spans="1:24" s="2" customFormat="1" ht="23.45" customHeight="1">
      <c r="A23" s="19" t="s">
        <v>19</v>
      </c>
      <c r="B23" s="22" t="s">
        <v>24</v>
      </c>
      <c r="C23" s="6">
        <v>2022</v>
      </c>
      <c r="D23" s="7">
        <f>E23+F23+G23+H23+I23</f>
        <v>989.32</v>
      </c>
      <c r="E23" s="7"/>
      <c r="F23" s="7"/>
      <c r="G23" s="16"/>
      <c r="H23" s="17">
        <v>989.32</v>
      </c>
      <c r="I23" s="7"/>
      <c r="J23" s="7">
        <f>K23+L23+M23+N23+O23</f>
        <v>0</v>
      </c>
      <c r="K23" s="7"/>
      <c r="L23" s="7"/>
      <c r="M23" s="16"/>
      <c r="N23" s="17">
        <v>0</v>
      </c>
      <c r="O23" s="7"/>
      <c r="P23" s="7">
        <f>Q23+R23+S23+T23+U23</f>
        <v>0</v>
      </c>
      <c r="Q23" s="7"/>
      <c r="R23" s="7"/>
      <c r="S23" s="16"/>
      <c r="T23" s="17">
        <v>0</v>
      </c>
      <c r="U23" s="7"/>
    </row>
    <row r="24" spans="1:24" s="2" customFormat="1" ht="23.45" customHeight="1">
      <c r="A24" s="19" t="s">
        <v>25</v>
      </c>
      <c r="B24" s="22" t="s">
        <v>26</v>
      </c>
      <c r="C24" s="6">
        <v>2022</v>
      </c>
      <c r="D24" s="7">
        <f>E24+F24+G24+H24</f>
        <v>260.642</v>
      </c>
      <c r="E24" s="7"/>
      <c r="F24" s="7"/>
      <c r="G24" s="16"/>
      <c r="H24" s="17">
        <v>260.642</v>
      </c>
      <c r="I24" s="7"/>
      <c r="J24" s="7">
        <f>K24+L24+M24+N24</f>
        <v>0</v>
      </c>
      <c r="K24" s="7"/>
      <c r="L24" s="7"/>
      <c r="M24" s="16"/>
      <c r="N24" s="17">
        <v>0</v>
      </c>
      <c r="O24" s="7"/>
      <c r="P24" s="7">
        <f>Q24+R24+S24+T24</f>
        <v>0</v>
      </c>
      <c r="Q24" s="7"/>
      <c r="R24" s="7"/>
      <c r="S24" s="16"/>
      <c r="T24" s="17">
        <v>0</v>
      </c>
      <c r="U24" s="7"/>
    </row>
    <row r="25" spans="1:24" s="2" customFormat="1" ht="23.45" customHeight="1">
      <c r="A25" s="50" t="s">
        <v>27</v>
      </c>
      <c r="B25" s="50"/>
      <c r="C25" s="5">
        <v>2022</v>
      </c>
      <c r="D25" s="18">
        <f t="shared" ref="D25:U25" si="3">D23+D24</f>
        <v>1249.962</v>
      </c>
      <c r="E25" s="9">
        <f t="shared" si="3"/>
        <v>0</v>
      </c>
      <c r="F25" s="9">
        <f t="shared" si="3"/>
        <v>0</v>
      </c>
      <c r="G25" s="9">
        <f t="shared" si="3"/>
        <v>0</v>
      </c>
      <c r="H25" s="18">
        <f t="shared" si="3"/>
        <v>1249.962</v>
      </c>
      <c r="I25" s="9">
        <f t="shared" si="3"/>
        <v>0</v>
      </c>
      <c r="J25" s="18">
        <f t="shared" si="3"/>
        <v>0</v>
      </c>
      <c r="K25" s="9">
        <f t="shared" si="3"/>
        <v>0</v>
      </c>
      <c r="L25" s="9">
        <f t="shared" si="3"/>
        <v>0</v>
      </c>
      <c r="M25" s="9">
        <f t="shared" si="3"/>
        <v>0</v>
      </c>
      <c r="N25" s="18">
        <f t="shared" si="3"/>
        <v>0</v>
      </c>
      <c r="O25" s="9">
        <f t="shared" si="3"/>
        <v>0</v>
      </c>
      <c r="P25" s="18">
        <f t="shared" si="3"/>
        <v>0</v>
      </c>
      <c r="Q25" s="9">
        <f t="shared" si="3"/>
        <v>0</v>
      </c>
      <c r="R25" s="9">
        <f t="shared" si="3"/>
        <v>0</v>
      </c>
      <c r="S25" s="9">
        <f t="shared" si="3"/>
        <v>0</v>
      </c>
      <c r="T25" s="18">
        <f t="shared" si="3"/>
        <v>0</v>
      </c>
      <c r="U25" s="9">
        <f t="shared" si="3"/>
        <v>0</v>
      </c>
    </row>
    <row r="26" spans="1:24" s="2" customFormat="1" ht="23.45" customHeight="1">
      <c r="A26" s="47" t="s">
        <v>28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4" s="1" customFormat="1" ht="23.45" customHeight="1">
      <c r="A27" s="41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2"/>
      <c r="W27" s="2"/>
      <c r="X27" s="2"/>
    </row>
    <row r="28" spans="1:24" s="1" customFormat="1" ht="23.45" customHeight="1">
      <c r="A28" s="3">
        <v>1</v>
      </c>
      <c r="B28" s="8" t="s">
        <v>30</v>
      </c>
      <c r="C28" s="5">
        <v>2022</v>
      </c>
      <c r="D28" s="18">
        <f>F28+H28</f>
        <v>10742.85714</v>
      </c>
      <c r="E28" s="9">
        <f>E29</f>
        <v>0</v>
      </c>
      <c r="F28" s="9">
        <f>F29</f>
        <v>9776</v>
      </c>
      <c r="G28" s="9">
        <f>G29</f>
        <v>0</v>
      </c>
      <c r="H28" s="9">
        <f>H29</f>
        <v>966.85713999999996</v>
      </c>
      <c r="I28" s="9">
        <f>I29</f>
        <v>0</v>
      </c>
      <c r="J28" s="18">
        <f>L28+N28</f>
        <v>10742.85714</v>
      </c>
      <c r="K28" s="9">
        <f>K29</f>
        <v>0</v>
      </c>
      <c r="L28" s="9">
        <f>L29</f>
        <v>9776</v>
      </c>
      <c r="M28" s="9">
        <f>M29</f>
        <v>0</v>
      </c>
      <c r="N28" s="9">
        <f>N29</f>
        <v>966.85713999999996</v>
      </c>
      <c r="O28" s="9">
        <f>O29</f>
        <v>0</v>
      </c>
      <c r="P28" s="18">
        <f>R28+T28</f>
        <v>10742.85714</v>
      </c>
      <c r="Q28" s="9">
        <f>Q29</f>
        <v>0</v>
      </c>
      <c r="R28" s="9">
        <f>R29</f>
        <v>9776</v>
      </c>
      <c r="S28" s="9">
        <f>S29</f>
        <v>0</v>
      </c>
      <c r="T28" s="9">
        <f>T29</f>
        <v>966.85713999999996</v>
      </c>
      <c r="U28" s="9">
        <f>U29</f>
        <v>0</v>
      </c>
      <c r="V28" s="2"/>
      <c r="W28" s="2"/>
      <c r="X28" s="2"/>
    </row>
    <row r="29" spans="1:24" s="2" customFormat="1" ht="23.45" customHeight="1">
      <c r="A29" s="19" t="s">
        <v>19</v>
      </c>
      <c r="B29" s="37" t="s">
        <v>31</v>
      </c>
      <c r="C29" s="6">
        <v>2022</v>
      </c>
      <c r="D29" s="7">
        <f>F29+G29+H29</f>
        <v>10742.85714</v>
      </c>
      <c r="E29" s="7">
        <v>0</v>
      </c>
      <c r="F29" s="7">
        <v>9776</v>
      </c>
      <c r="G29" s="38">
        <v>0</v>
      </c>
      <c r="H29" s="7">
        <v>966.85713999999996</v>
      </c>
      <c r="I29" s="7">
        <v>0</v>
      </c>
      <c r="J29" s="7">
        <f>L29+M29+N29</f>
        <v>10742.85714</v>
      </c>
      <c r="K29" s="7">
        <v>0</v>
      </c>
      <c r="L29" s="7">
        <v>9776</v>
      </c>
      <c r="M29" s="38">
        <v>0</v>
      </c>
      <c r="N29" s="7">
        <v>966.85713999999996</v>
      </c>
      <c r="O29" s="7">
        <v>0</v>
      </c>
      <c r="P29" s="7">
        <f>R29+S29+T29</f>
        <v>10742.85714</v>
      </c>
      <c r="Q29" s="7">
        <v>0</v>
      </c>
      <c r="R29" s="7">
        <v>9776</v>
      </c>
      <c r="S29" s="38">
        <v>0</v>
      </c>
      <c r="T29" s="7">
        <v>966.85713999999996</v>
      </c>
      <c r="U29" s="7">
        <v>0</v>
      </c>
    </row>
    <row r="30" spans="1:24" s="2" customFormat="1" ht="23.45" customHeight="1">
      <c r="A30" s="50" t="s">
        <v>32</v>
      </c>
      <c r="B30" s="50"/>
      <c r="C30" s="5">
        <v>2022</v>
      </c>
      <c r="D30" s="18">
        <f t="shared" ref="D30:U30" si="4">D28</f>
        <v>10742.85714</v>
      </c>
      <c r="E30" s="18">
        <f t="shared" si="4"/>
        <v>0</v>
      </c>
      <c r="F30" s="18">
        <f t="shared" si="4"/>
        <v>9776</v>
      </c>
      <c r="G30" s="18">
        <f t="shared" si="4"/>
        <v>0</v>
      </c>
      <c r="H30" s="18">
        <f t="shared" si="4"/>
        <v>966.85713999999996</v>
      </c>
      <c r="I30" s="18">
        <f t="shared" si="4"/>
        <v>0</v>
      </c>
      <c r="J30" s="18">
        <f t="shared" si="4"/>
        <v>10742.85714</v>
      </c>
      <c r="K30" s="18">
        <f t="shared" si="4"/>
        <v>0</v>
      </c>
      <c r="L30" s="18">
        <f t="shared" si="4"/>
        <v>9776</v>
      </c>
      <c r="M30" s="18">
        <f t="shared" si="4"/>
        <v>0</v>
      </c>
      <c r="N30" s="18">
        <f t="shared" si="4"/>
        <v>966.85713999999996</v>
      </c>
      <c r="O30" s="18">
        <f t="shared" si="4"/>
        <v>0</v>
      </c>
      <c r="P30" s="18">
        <f t="shared" si="4"/>
        <v>10742.85714</v>
      </c>
      <c r="Q30" s="18">
        <f t="shared" si="4"/>
        <v>0</v>
      </c>
      <c r="R30" s="18">
        <f t="shared" si="4"/>
        <v>9776</v>
      </c>
      <c r="S30" s="18">
        <f t="shared" si="4"/>
        <v>0</v>
      </c>
      <c r="T30" s="18">
        <f t="shared" si="4"/>
        <v>966.85713999999996</v>
      </c>
      <c r="U30" s="18">
        <f t="shared" si="4"/>
        <v>0</v>
      </c>
    </row>
    <row r="31" spans="1:24" s="2" customFormat="1" ht="23.45" customHeight="1">
      <c r="A31" s="51" t="s">
        <v>33</v>
      </c>
      <c r="B31" s="51"/>
      <c r="C31" s="5">
        <v>2022</v>
      </c>
      <c r="D31" s="18">
        <f t="shared" ref="D31:U31" si="5">D16+D20+D25+D30</f>
        <v>12028.219140000001</v>
      </c>
      <c r="E31" s="18">
        <f t="shared" si="5"/>
        <v>0</v>
      </c>
      <c r="F31" s="18">
        <f t="shared" si="5"/>
        <v>9776</v>
      </c>
      <c r="G31" s="18">
        <f t="shared" si="5"/>
        <v>0</v>
      </c>
      <c r="H31" s="18">
        <f t="shared" si="5"/>
        <v>2252.2191400000002</v>
      </c>
      <c r="I31" s="18">
        <f t="shared" si="5"/>
        <v>0</v>
      </c>
      <c r="J31" s="18">
        <f t="shared" si="5"/>
        <v>10742.85714</v>
      </c>
      <c r="K31" s="18">
        <f t="shared" si="5"/>
        <v>0</v>
      </c>
      <c r="L31" s="18">
        <f t="shared" si="5"/>
        <v>9776</v>
      </c>
      <c r="M31" s="18">
        <f t="shared" si="5"/>
        <v>0</v>
      </c>
      <c r="N31" s="18">
        <f t="shared" si="5"/>
        <v>966.85713999999996</v>
      </c>
      <c r="O31" s="18">
        <f t="shared" si="5"/>
        <v>0</v>
      </c>
      <c r="P31" s="18">
        <f t="shared" si="5"/>
        <v>10742.85714</v>
      </c>
      <c r="Q31" s="18">
        <f t="shared" si="5"/>
        <v>0</v>
      </c>
      <c r="R31" s="18">
        <f t="shared" si="5"/>
        <v>9776</v>
      </c>
      <c r="S31" s="18">
        <f t="shared" si="5"/>
        <v>0</v>
      </c>
      <c r="T31" s="18">
        <f t="shared" si="5"/>
        <v>966.85713999999996</v>
      </c>
      <c r="U31" s="18">
        <f t="shared" si="5"/>
        <v>0</v>
      </c>
    </row>
  </sheetData>
  <mergeCells count="25">
    <mergeCell ref="E8:I8"/>
    <mergeCell ref="J7:O7"/>
    <mergeCell ref="J8:J9"/>
    <mergeCell ref="T1:U1"/>
    <mergeCell ref="A30:B30"/>
    <mergeCell ref="A31:B31"/>
    <mergeCell ref="A25:B25"/>
    <mergeCell ref="A20:B20"/>
    <mergeCell ref="A16:B16"/>
    <mergeCell ref="A7:A9"/>
    <mergeCell ref="B7:B9"/>
    <mergeCell ref="C7:C9"/>
    <mergeCell ref="D7:I7"/>
    <mergeCell ref="K8:O8"/>
    <mergeCell ref="P7:U7"/>
    <mergeCell ref="P8:P9"/>
    <mergeCell ref="Q8:U8"/>
    <mergeCell ref="A4:U5"/>
    <mergeCell ref="D8:D9"/>
    <mergeCell ref="A27:U27"/>
    <mergeCell ref="A11:U11"/>
    <mergeCell ref="A12:U12"/>
    <mergeCell ref="A17:U17"/>
    <mergeCell ref="A21:U21"/>
    <mergeCell ref="A26:U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22" workbookViewId="0">
      <selection activeCell="G25" sqref="G25"/>
    </sheetView>
  </sheetViews>
  <sheetFormatPr defaultRowHeight="15"/>
  <cols>
    <col min="2" max="2" width="26.28515625" customWidth="1"/>
    <col min="3" max="3" width="10.140625" customWidth="1"/>
    <col min="6" max="6" width="13.42578125" customWidth="1"/>
    <col min="7" max="7" width="19.85546875" customWidth="1"/>
  </cols>
  <sheetData>
    <row r="1" spans="1:7">
      <c r="A1" s="36"/>
      <c r="B1" s="36"/>
      <c r="C1" s="36"/>
      <c r="D1" s="36"/>
      <c r="E1" s="36"/>
      <c r="F1" s="56" t="s">
        <v>66</v>
      </c>
      <c r="G1" s="56"/>
    </row>
    <row r="2" spans="1:7">
      <c r="A2" s="57" t="s">
        <v>51</v>
      </c>
      <c r="B2" s="57"/>
      <c r="C2" s="57"/>
      <c r="D2" s="57"/>
      <c r="E2" s="57"/>
      <c r="F2" s="57"/>
      <c r="G2" s="57"/>
    </row>
    <row r="3" spans="1:7" ht="53.25" customHeight="1">
      <c r="A3" s="58" t="s">
        <v>67</v>
      </c>
      <c r="B3" s="58"/>
      <c r="C3" s="58"/>
      <c r="D3" s="58"/>
      <c r="E3" s="58"/>
      <c r="F3" s="58"/>
      <c r="G3" s="58"/>
    </row>
    <row r="5" spans="1:7" s="30" customFormat="1" ht="15" customHeight="1">
      <c r="A5" s="60" t="s">
        <v>0</v>
      </c>
      <c r="B5" s="59" t="s">
        <v>52</v>
      </c>
      <c r="C5" s="59" t="s">
        <v>47</v>
      </c>
      <c r="D5" s="59" t="s">
        <v>53</v>
      </c>
      <c r="E5" s="59"/>
      <c r="F5" s="59"/>
      <c r="G5" s="59" t="s">
        <v>54</v>
      </c>
    </row>
    <row r="6" spans="1:7" s="30" customFormat="1" ht="15" customHeight="1">
      <c r="A6" s="60"/>
      <c r="B6" s="59"/>
      <c r="C6" s="59"/>
      <c r="D6" s="59"/>
      <c r="E6" s="59"/>
      <c r="F6" s="59"/>
      <c r="G6" s="59"/>
    </row>
    <row r="7" spans="1:7" s="30" customFormat="1" ht="15.75" customHeight="1">
      <c r="A7" s="60"/>
      <c r="B7" s="59"/>
      <c r="C7" s="59"/>
      <c r="D7" s="59" t="s">
        <v>59</v>
      </c>
      <c r="E7" s="59" t="s">
        <v>56</v>
      </c>
      <c r="F7" s="59"/>
      <c r="G7" s="59"/>
    </row>
    <row r="8" spans="1:7" s="30" customFormat="1" ht="15" customHeight="1">
      <c r="A8" s="60"/>
      <c r="B8" s="59"/>
      <c r="C8" s="59"/>
      <c r="D8" s="59"/>
      <c r="E8" s="59" t="s">
        <v>57</v>
      </c>
      <c r="F8" s="59" t="s">
        <v>58</v>
      </c>
      <c r="G8" s="59"/>
    </row>
    <row r="9" spans="1:7" s="30" customFormat="1" ht="15" customHeight="1">
      <c r="A9" s="60"/>
      <c r="B9" s="59"/>
      <c r="C9" s="59"/>
      <c r="D9" s="59"/>
      <c r="E9" s="59"/>
      <c r="F9" s="59"/>
      <c r="G9" s="59"/>
    </row>
    <row r="10" spans="1:7" s="30" customFormat="1" ht="15" customHeight="1">
      <c r="A10" s="60"/>
      <c r="B10" s="59"/>
      <c r="C10" s="59"/>
      <c r="D10" s="59"/>
      <c r="E10" s="59"/>
      <c r="F10" s="59"/>
      <c r="G10" s="59"/>
    </row>
    <row r="11" spans="1:7" s="30" customFormat="1" ht="15.75" customHeight="1">
      <c r="A11" s="26">
        <v>1</v>
      </c>
      <c r="B11" s="26">
        <v>2</v>
      </c>
      <c r="C11" s="26">
        <v>3</v>
      </c>
      <c r="D11" s="33">
        <v>4</v>
      </c>
      <c r="E11" s="33">
        <v>5</v>
      </c>
      <c r="F11" s="33">
        <v>6</v>
      </c>
      <c r="G11" s="33">
        <v>7</v>
      </c>
    </row>
    <row r="12" spans="1:7" ht="56.45" customHeight="1">
      <c r="A12" s="27">
        <v>1</v>
      </c>
      <c r="B12" s="6" t="s">
        <v>36</v>
      </c>
      <c r="C12" s="6" t="s">
        <v>48</v>
      </c>
      <c r="D12" s="28">
        <f>1018/32888*1000</f>
        <v>30.953539284845533</v>
      </c>
      <c r="E12" s="28">
        <v>28.845987379999997</v>
      </c>
      <c r="F12" s="39">
        <f>953/32833*1000</f>
        <v>29.025675387567386</v>
      </c>
      <c r="G12" s="34" t="s">
        <v>65</v>
      </c>
    </row>
    <row r="13" spans="1:7" ht="102">
      <c r="A13" s="27">
        <v>2</v>
      </c>
      <c r="B13" s="6" t="s">
        <v>37</v>
      </c>
      <c r="C13" s="6" t="s">
        <v>49</v>
      </c>
      <c r="D13" s="28">
        <f>4070/(4070+4827)*100</f>
        <v>45.745756996740475</v>
      </c>
      <c r="E13" s="28">
        <v>37</v>
      </c>
      <c r="F13" s="40">
        <f>3671/(3671+(4918-103-143))*100</f>
        <v>44.000958887690281</v>
      </c>
      <c r="G13" s="34" t="s">
        <v>65</v>
      </c>
    </row>
    <row r="14" spans="1:7" ht="38.25">
      <c r="A14" s="27">
        <v>3</v>
      </c>
      <c r="B14" s="6" t="s">
        <v>31</v>
      </c>
      <c r="C14" s="34"/>
      <c r="D14" s="34"/>
      <c r="E14" s="34"/>
      <c r="F14" s="34"/>
      <c r="G14" s="34"/>
    </row>
    <row r="15" spans="1:7" ht="25.5">
      <c r="A15" s="35"/>
      <c r="B15" s="27" t="s">
        <v>38</v>
      </c>
      <c r="C15" s="27" t="s">
        <v>48</v>
      </c>
      <c r="D15" s="34">
        <v>17</v>
      </c>
      <c r="E15" s="27">
        <v>15</v>
      </c>
      <c r="F15" s="34">
        <v>17</v>
      </c>
      <c r="G15" s="34" t="s">
        <v>65</v>
      </c>
    </row>
    <row r="16" spans="1:7" ht="25.5">
      <c r="A16" s="35"/>
      <c r="B16" s="27" t="s">
        <v>39</v>
      </c>
      <c r="C16" s="27" t="s">
        <v>48</v>
      </c>
      <c r="D16" s="34">
        <v>28</v>
      </c>
      <c r="E16" s="27">
        <v>15</v>
      </c>
      <c r="F16" s="34">
        <v>27</v>
      </c>
      <c r="G16" s="34" t="s">
        <v>65</v>
      </c>
    </row>
    <row r="17" spans="1:7" ht="102">
      <c r="A17" s="27">
        <v>4</v>
      </c>
      <c r="B17" s="6" t="s">
        <v>13</v>
      </c>
      <c r="C17" s="34"/>
      <c r="D17" s="34"/>
      <c r="E17" s="34"/>
      <c r="F17" s="34"/>
      <c r="G17" s="54" t="s">
        <v>62</v>
      </c>
    </row>
    <row r="18" spans="1:7" ht="25.5">
      <c r="A18" s="27"/>
      <c r="B18" s="27" t="s">
        <v>38</v>
      </c>
      <c r="C18" s="27" t="s">
        <v>48</v>
      </c>
      <c r="D18" s="34"/>
      <c r="E18" s="27">
        <v>0</v>
      </c>
      <c r="F18" s="34"/>
      <c r="G18" s="54"/>
    </row>
    <row r="19" spans="1:7" ht="25.5">
      <c r="A19" s="27"/>
      <c r="B19" s="27" t="s">
        <v>39</v>
      </c>
      <c r="C19" s="27" t="s">
        <v>48</v>
      </c>
      <c r="D19" s="34"/>
      <c r="E19" s="27">
        <v>0</v>
      </c>
      <c r="F19" s="34"/>
      <c r="G19" s="54"/>
    </row>
    <row r="20" spans="1:7" ht="165.75">
      <c r="A20" s="27">
        <v>5</v>
      </c>
      <c r="B20" s="6" t="s">
        <v>14</v>
      </c>
      <c r="C20" s="34"/>
      <c r="D20" s="34"/>
      <c r="E20" s="34"/>
      <c r="F20" s="34"/>
      <c r="G20" s="54" t="s">
        <v>61</v>
      </c>
    </row>
    <row r="21" spans="1:7" ht="25.5">
      <c r="A21" s="27"/>
      <c r="B21" s="27" t="s">
        <v>38</v>
      </c>
      <c r="C21" s="27" t="s">
        <v>48</v>
      </c>
      <c r="D21" s="34"/>
      <c r="E21" s="27">
        <v>0</v>
      </c>
      <c r="F21" s="34">
        <v>0</v>
      </c>
      <c r="G21" s="54"/>
    </row>
    <row r="22" spans="1:7" ht="25.5">
      <c r="A22" s="27"/>
      <c r="B22" s="27" t="s">
        <v>39</v>
      </c>
      <c r="C22" s="27" t="s">
        <v>48</v>
      </c>
      <c r="D22" s="34"/>
      <c r="E22" s="27">
        <v>0</v>
      </c>
      <c r="F22" s="34">
        <v>0</v>
      </c>
      <c r="G22" s="54"/>
    </row>
    <row r="23" spans="1:7" ht="178.5">
      <c r="A23" s="27">
        <v>8</v>
      </c>
      <c r="B23" s="6" t="s">
        <v>40</v>
      </c>
      <c r="C23" s="27" t="s">
        <v>48</v>
      </c>
      <c r="D23" s="34">
        <v>2</v>
      </c>
      <c r="E23" s="27">
        <v>2</v>
      </c>
      <c r="F23" s="34">
        <v>0</v>
      </c>
      <c r="G23" s="6" t="s">
        <v>60</v>
      </c>
    </row>
    <row r="24" spans="1:7" ht="140.25">
      <c r="A24" s="27">
        <v>9</v>
      </c>
      <c r="B24" s="6" t="s">
        <v>41</v>
      </c>
      <c r="C24" s="34"/>
      <c r="D24" s="34"/>
      <c r="E24" s="34"/>
      <c r="F24" s="34"/>
      <c r="G24" s="34"/>
    </row>
    <row r="25" spans="1:7" ht="32.25" customHeight="1">
      <c r="A25" s="27"/>
      <c r="B25" s="27" t="s">
        <v>42</v>
      </c>
      <c r="C25" s="27" t="s">
        <v>48</v>
      </c>
      <c r="D25" s="34">
        <v>284</v>
      </c>
      <c r="E25" s="29">
        <v>160</v>
      </c>
      <c r="F25" s="34">
        <v>148</v>
      </c>
      <c r="G25" s="34" t="s">
        <v>65</v>
      </c>
    </row>
    <row r="26" spans="1:7" ht="191.25">
      <c r="A26" s="27">
        <v>10</v>
      </c>
      <c r="B26" s="6" t="s">
        <v>43</v>
      </c>
      <c r="C26" s="34" t="s">
        <v>50</v>
      </c>
      <c r="D26" s="34"/>
      <c r="E26" s="34"/>
      <c r="F26" s="34"/>
      <c r="G26" s="55" t="s">
        <v>65</v>
      </c>
    </row>
    <row r="27" spans="1:7">
      <c r="A27" s="35"/>
      <c r="B27" s="27" t="s">
        <v>44</v>
      </c>
      <c r="C27" s="27" t="s">
        <v>48</v>
      </c>
      <c r="D27" s="34">
        <v>1</v>
      </c>
      <c r="E27" s="29">
        <v>1</v>
      </c>
      <c r="F27" s="34">
        <v>1</v>
      </c>
      <c r="G27" s="55"/>
    </row>
    <row r="28" spans="1:7" ht="51">
      <c r="A28" s="27">
        <v>11</v>
      </c>
      <c r="B28" s="6" t="s">
        <v>45</v>
      </c>
      <c r="C28" s="27" t="s">
        <v>48</v>
      </c>
      <c r="D28" s="34">
        <v>1</v>
      </c>
      <c r="E28" s="27">
        <v>1</v>
      </c>
      <c r="F28" s="34">
        <v>1</v>
      </c>
      <c r="G28" s="6" t="s">
        <v>68</v>
      </c>
    </row>
    <row r="29" spans="1:7" ht="63.75">
      <c r="A29" s="27">
        <v>12</v>
      </c>
      <c r="B29" s="6" t="s">
        <v>46</v>
      </c>
      <c r="C29" s="27" t="s">
        <v>48</v>
      </c>
      <c r="D29" s="34">
        <v>1</v>
      </c>
      <c r="E29" s="27">
        <v>1</v>
      </c>
      <c r="F29" s="34">
        <v>0</v>
      </c>
      <c r="G29" s="6" t="s">
        <v>60</v>
      </c>
    </row>
    <row r="31" spans="1:7">
      <c r="F31">
        <f>6/12*100</f>
        <v>50</v>
      </c>
    </row>
  </sheetData>
  <mergeCells count="15">
    <mergeCell ref="G17:G19"/>
    <mergeCell ref="G20:G22"/>
    <mergeCell ref="G26:G27"/>
    <mergeCell ref="F1:G1"/>
    <mergeCell ref="A2:G2"/>
    <mergeCell ref="A3:G3"/>
    <mergeCell ref="D5:F6"/>
    <mergeCell ref="G5:G10"/>
    <mergeCell ref="D7:D10"/>
    <mergeCell ref="E7:F7"/>
    <mergeCell ref="E8:E10"/>
    <mergeCell ref="F8:F10"/>
    <mergeCell ref="A5:A10"/>
    <mergeCell ref="B5:B10"/>
    <mergeCell ref="C5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H1" sqref="A1:XFD7"/>
    </sheetView>
  </sheetViews>
  <sheetFormatPr defaultRowHeight="15"/>
  <sheetData>
    <row r="1" spans="1:7" s="30" customFormat="1" ht="15" customHeight="1">
      <c r="A1" s="61" t="s">
        <v>0</v>
      </c>
      <c r="B1" s="62" t="s">
        <v>52</v>
      </c>
      <c r="C1" s="63" t="s">
        <v>47</v>
      </c>
      <c r="D1" s="66" t="s">
        <v>53</v>
      </c>
      <c r="E1" s="67"/>
      <c r="F1" s="68"/>
      <c r="G1" s="63" t="s">
        <v>54</v>
      </c>
    </row>
    <row r="2" spans="1:7" s="30" customFormat="1">
      <c r="A2" s="61"/>
      <c r="B2" s="62"/>
      <c r="C2" s="64"/>
      <c r="D2" s="69"/>
      <c r="E2" s="70"/>
      <c r="F2" s="71"/>
      <c r="G2" s="64"/>
    </row>
    <row r="3" spans="1:7" s="30" customFormat="1" ht="15.75">
      <c r="A3" s="61"/>
      <c r="B3" s="62"/>
      <c r="C3" s="64"/>
      <c r="D3" s="62" t="s">
        <v>55</v>
      </c>
      <c r="E3" s="62" t="s">
        <v>56</v>
      </c>
      <c r="F3" s="62"/>
      <c r="G3" s="64"/>
    </row>
    <row r="4" spans="1:7" s="30" customFormat="1">
      <c r="A4" s="61"/>
      <c r="B4" s="62"/>
      <c r="C4" s="64"/>
      <c r="D4" s="62"/>
      <c r="E4" s="63" t="s">
        <v>57</v>
      </c>
      <c r="F4" s="63" t="s">
        <v>58</v>
      </c>
      <c r="G4" s="64"/>
    </row>
    <row r="5" spans="1:7" s="30" customFormat="1">
      <c r="A5" s="61"/>
      <c r="B5" s="62"/>
      <c r="C5" s="64"/>
      <c r="D5" s="62"/>
      <c r="E5" s="64"/>
      <c r="F5" s="64"/>
      <c r="G5" s="64"/>
    </row>
    <row r="6" spans="1:7" s="30" customFormat="1">
      <c r="A6" s="61"/>
      <c r="B6" s="62"/>
      <c r="C6" s="65"/>
      <c r="D6" s="62"/>
      <c r="E6" s="65"/>
      <c r="F6" s="65"/>
      <c r="G6" s="65"/>
    </row>
    <row r="7" spans="1:7" s="30" customFormat="1" ht="15.75">
      <c r="A7" s="31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</sheetData>
  <mergeCells count="9">
    <mergeCell ref="A1:A6"/>
    <mergeCell ref="B1:B6"/>
    <mergeCell ref="C1:C6"/>
    <mergeCell ref="D1:F2"/>
    <mergeCell ref="G1:G6"/>
    <mergeCell ref="D3:D6"/>
    <mergeCell ref="E3:F3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8</vt:lpstr>
      <vt:lpstr>приложение 9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econ159</dc:creator>
  <cp:lastModifiedBy>USER</cp:lastModifiedBy>
  <dcterms:created xsi:type="dcterms:W3CDTF">2022-07-28T08:17:14Z</dcterms:created>
  <dcterms:modified xsi:type="dcterms:W3CDTF">2022-07-29T11:53:46Z</dcterms:modified>
</cp:coreProperties>
</file>