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приложение 8" sheetId="1" r:id="rId1"/>
    <sheet name="приложение 9" sheetId="2" r:id="rId2"/>
  </sheets>
  <calcPr calcId="125725" iterateDelta="1E-4"/>
</workbook>
</file>

<file path=xl/calcChain.xml><?xml version="1.0" encoding="utf-8"?>
<calcChain xmlns="http://schemas.openxmlformats.org/spreadsheetml/2006/main">
  <c r="F17" i="2"/>
  <c r="F16"/>
  <c r="S51" i="1"/>
  <c r="S53" s="1"/>
  <c r="S48"/>
  <c r="S46"/>
  <c r="S38"/>
  <c r="S33"/>
  <c r="S44" s="1"/>
  <c r="S28"/>
  <c r="S18"/>
  <c r="S11"/>
  <c r="S9"/>
  <c r="S31" s="1"/>
  <c r="J35"/>
  <c r="J30"/>
  <c r="P52"/>
  <c r="U51"/>
  <c r="U53" s="1"/>
  <c r="T51"/>
  <c r="T53" s="1"/>
  <c r="R51"/>
  <c r="R53" s="1"/>
  <c r="Q51"/>
  <c r="Q53" s="1"/>
  <c r="P47"/>
  <c r="U46"/>
  <c r="U48" s="1"/>
  <c r="T46"/>
  <c r="T48" s="1"/>
  <c r="R46"/>
  <c r="R48" s="1"/>
  <c r="Q46"/>
  <c r="Q48" s="1"/>
  <c r="P43"/>
  <c r="P42"/>
  <c r="P41"/>
  <c r="P39"/>
  <c r="U38"/>
  <c r="U44" s="1"/>
  <c r="T38"/>
  <c r="R38"/>
  <c r="Q38"/>
  <c r="P37"/>
  <c r="P36"/>
  <c r="P35"/>
  <c r="P34"/>
  <c r="T33"/>
  <c r="R33"/>
  <c r="R44" s="1"/>
  <c r="Q33"/>
  <c r="P30"/>
  <c r="P29"/>
  <c r="U28"/>
  <c r="T28"/>
  <c r="R28"/>
  <c r="Q28"/>
  <c r="P27"/>
  <c r="P26"/>
  <c r="P25"/>
  <c r="P24"/>
  <c r="P23"/>
  <c r="P22"/>
  <c r="P21"/>
  <c r="P20"/>
  <c r="P19"/>
  <c r="U18"/>
  <c r="T18"/>
  <c r="R18"/>
  <c r="Q18"/>
  <c r="P17"/>
  <c r="P16"/>
  <c r="P15"/>
  <c r="P14"/>
  <c r="P13"/>
  <c r="P12"/>
  <c r="U11"/>
  <c r="T11"/>
  <c r="R11"/>
  <c r="Q11"/>
  <c r="P10"/>
  <c r="U9"/>
  <c r="T9"/>
  <c r="R9"/>
  <c r="Q9"/>
  <c r="P9" s="1"/>
  <c r="J52"/>
  <c r="O51"/>
  <c r="O53" s="1"/>
  <c r="N51"/>
  <c r="N53" s="1"/>
  <c r="M51"/>
  <c r="M53" s="1"/>
  <c r="L51"/>
  <c r="L53" s="1"/>
  <c r="K51"/>
  <c r="K53" s="1"/>
  <c r="J47"/>
  <c r="O46"/>
  <c r="O48" s="1"/>
  <c r="N46"/>
  <c r="N48" s="1"/>
  <c r="M46"/>
  <c r="M48" s="1"/>
  <c r="L46"/>
  <c r="L48" s="1"/>
  <c r="K46"/>
  <c r="K48" s="1"/>
  <c r="J43"/>
  <c r="J42"/>
  <c r="J41"/>
  <c r="J40"/>
  <c r="J39"/>
  <c r="O38"/>
  <c r="O44" s="1"/>
  <c r="N38"/>
  <c r="M38"/>
  <c r="L38"/>
  <c r="K38"/>
  <c r="J37"/>
  <c r="J36"/>
  <c r="J34"/>
  <c r="N33"/>
  <c r="N44" s="1"/>
  <c r="M33"/>
  <c r="L33"/>
  <c r="K33"/>
  <c r="J29"/>
  <c r="O28"/>
  <c r="N28"/>
  <c r="M28"/>
  <c r="L28"/>
  <c r="K28"/>
  <c r="J27"/>
  <c r="J26"/>
  <c r="J25"/>
  <c r="J24"/>
  <c r="J23"/>
  <c r="J22"/>
  <c r="J21"/>
  <c r="J20"/>
  <c r="J19"/>
  <c r="O18"/>
  <c r="N18"/>
  <c r="M18"/>
  <c r="L18"/>
  <c r="K18"/>
  <c r="J17"/>
  <c r="J16"/>
  <c r="J15"/>
  <c r="J14"/>
  <c r="J13"/>
  <c r="J12"/>
  <c r="O11"/>
  <c r="N11"/>
  <c r="M11"/>
  <c r="L11"/>
  <c r="K11"/>
  <c r="J10"/>
  <c r="O9"/>
  <c r="N9"/>
  <c r="M9"/>
  <c r="L9"/>
  <c r="K9"/>
  <c r="J9" s="1"/>
  <c r="D52"/>
  <c r="I51"/>
  <c r="I53" s="1"/>
  <c r="H51"/>
  <c r="H53" s="1"/>
  <c r="G51"/>
  <c r="G53" s="1"/>
  <c r="F51"/>
  <c r="E51"/>
  <c r="E53" s="1"/>
  <c r="D47"/>
  <c r="I46"/>
  <c r="I48" s="1"/>
  <c r="H46"/>
  <c r="H48" s="1"/>
  <c r="G46"/>
  <c r="G48" s="1"/>
  <c r="F46"/>
  <c r="E46"/>
  <c r="E48" s="1"/>
  <c r="D43"/>
  <c r="D42"/>
  <c r="D41"/>
  <c r="D40"/>
  <c r="D39"/>
  <c r="I38"/>
  <c r="I44" s="1"/>
  <c r="H38"/>
  <c r="G38"/>
  <c r="F38"/>
  <c r="E38"/>
  <c r="D37"/>
  <c r="D36"/>
  <c r="D35"/>
  <c r="D34"/>
  <c r="H33"/>
  <c r="G33"/>
  <c r="F33"/>
  <c r="E33"/>
  <c r="D30"/>
  <c r="D29"/>
  <c r="I28"/>
  <c r="H28"/>
  <c r="G28"/>
  <c r="F28"/>
  <c r="E28"/>
  <c r="D27"/>
  <c r="D26"/>
  <c r="D25"/>
  <c r="D24"/>
  <c r="D23"/>
  <c r="D22"/>
  <c r="D21"/>
  <c r="D20"/>
  <c r="D19"/>
  <c r="I18"/>
  <c r="H18"/>
  <c r="G18"/>
  <c r="F18"/>
  <c r="E18"/>
  <c r="D17"/>
  <c r="D16"/>
  <c r="D15"/>
  <c r="D14"/>
  <c r="D13"/>
  <c r="D12"/>
  <c r="I11"/>
  <c r="H11"/>
  <c r="G11"/>
  <c r="F11"/>
  <c r="E11"/>
  <c r="D10"/>
  <c r="I9"/>
  <c r="H9"/>
  <c r="G9"/>
  <c r="F9"/>
  <c r="E9"/>
  <c r="S54" l="1"/>
  <c r="K44"/>
  <c r="T31"/>
  <c r="Q44"/>
  <c r="T44"/>
  <c r="T54" s="1"/>
  <c r="M44"/>
  <c r="J38"/>
  <c r="L44"/>
  <c r="N31"/>
  <c r="J28"/>
  <c r="P38"/>
  <c r="P28"/>
  <c r="J18"/>
  <c r="P18"/>
  <c r="P48"/>
  <c r="J48"/>
  <c r="L31"/>
  <c r="J53"/>
  <c r="R31"/>
  <c r="R54" s="1"/>
  <c r="P53"/>
  <c r="M31"/>
  <c r="M54" s="1"/>
  <c r="J11"/>
  <c r="O31"/>
  <c r="O54" s="1"/>
  <c r="J33"/>
  <c r="Q31"/>
  <c r="Q54" s="1"/>
  <c r="U31"/>
  <c r="U54" s="1"/>
  <c r="P33"/>
  <c r="P44"/>
  <c r="P11"/>
  <c r="P51"/>
  <c r="P46"/>
  <c r="N54"/>
  <c r="K31"/>
  <c r="J51"/>
  <c r="J46"/>
  <c r="F31"/>
  <c r="I31"/>
  <c r="I54" s="1"/>
  <c r="D38"/>
  <c r="D33"/>
  <c r="D9"/>
  <c r="D11"/>
  <c r="D18"/>
  <c r="E44"/>
  <c r="D46"/>
  <c r="H31"/>
  <c r="H44"/>
  <c r="G31"/>
  <c r="D28"/>
  <c r="G44"/>
  <c r="D51"/>
  <c r="F44"/>
  <c r="F48"/>
  <c r="D48" s="1"/>
  <c r="F53"/>
  <c r="D53" s="1"/>
  <c r="E31"/>
  <c r="J44" l="1"/>
  <c r="L54"/>
  <c r="P31"/>
  <c r="P54"/>
  <c r="J31"/>
  <c r="K54"/>
  <c r="D44"/>
  <c r="G54"/>
  <c r="H54"/>
  <c r="D31"/>
  <c r="E54"/>
  <c r="F54"/>
  <c r="J54" l="1"/>
  <c r="D54"/>
</calcChain>
</file>

<file path=xl/sharedStrings.xml><?xml version="1.0" encoding="utf-8"?>
<sst xmlns="http://schemas.openxmlformats.org/spreadsheetml/2006/main" count="274" uniqueCount="169">
  <si>
    <t>№ п/п</t>
  </si>
  <si>
    <t>Мероприятия</t>
  </si>
  <si>
    <t>Годы реализации</t>
  </si>
  <si>
    <t>Планируемые объемы финансирования (тыс. рублей в ценах года реализации мероприятия)</t>
  </si>
  <si>
    <t>ВСЕГО</t>
  </si>
  <si>
    <t>В том числе</t>
  </si>
  <si>
    <t>Федеральный бюджет</t>
  </si>
  <si>
    <t>Областной бюджет</t>
  </si>
  <si>
    <t>Бюджет района</t>
  </si>
  <si>
    <t>Местный бюджет</t>
  </si>
  <si>
    <t>Прочие источники</t>
  </si>
  <si>
    <t>1. Комплекс процессных мероприятий «Развитие и поддержка малого и среднего предпринимательства Сланцевского муниципального района»</t>
  </si>
  <si>
    <t>Содействие в доступе субъектов малого и среднего предпринимательства к финансовым и материальным ресурсам</t>
  </si>
  <si>
    <t>1.1.</t>
  </si>
  <si>
    <t>Предоставление производственных и офисных помещений, находящихся в муниципальной собственности,  начинающим предпринимателям, а также субъектам предпринимательства занятым в приоритетных для района сферах деятельности</t>
  </si>
  <si>
    <t>Информационная, консультационная поддержка субъектов малого и среднего предпринимательства</t>
  </si>
  <si>
    <t xml:space="preserve">2.1. </t>
  </si>
  <si>
    <t>Оказание безвозмездных информационных и консультационных услуг, в том числе связанных с государственной регистрацией, в сфере предпринимательской деятельности</t>
  </si>
  <si>
    <t>2.2.</t>
  </si>
  <si>
    <t>Организация и проведение мероприятий, обучающих и информационных семинаров по актуальным вопросам  для физических лиц и субъектов малого и среднего предпринимательства, обучение по курсу "Введение в предпринимательство" для физических лиц в том числе безработных граждан и субъектов малого и среднего предпринимательства осуществляющих предпринимательскую деятельность в течении первых двух лет (в т.ч.субсидирование затрат ФПМСП)</t>
  </si>
  <si>
    <t>2.3.</t>
  </si>
  <si>
    <t>Издание информационных, справочных, методических и презентационных материалов, выпуск газеты, обновление сайта ФПМСП «Социально-деловой центр», производство и выпуск цикла телепередач, посвященных вопросам развития малого и среднего предпринимательства (информационные материалы)  (в т.ч. субсидирование затрат ФПМСП)</t>
  </si>
  <si>
    <t>2.4.</t>
  </si>
  <si>
    <t>Оказание информационной поддержки о финансировании НХП из средств областного бюджета</t>
  </si>
  <si>
    <t>2.5.</t>
  </si>
  <si>
    <t>Оказание консультационной поддержки субъектам МСП, реализующим проекты в сфере социального предпринимательства или осуществляющим социально – значимые виды деятельности</t>
  </si>
  <si>
    <t>2.6.</t>
  </si>
  <si>
    <t>Оказание содействия в участие в отборе на бесплатное обучение по программе «Бизнес-акселерация»</t>
  </si>
  <si>
    <t>Содействие в продвижении продукции (работ, услуг) субъектов малого и среднего предпринимательства на товарные рынки</t>
  </si>
  <si>
    <t>3.1.</t>
  </si>
  <si>
    <t>Организация  участия в областных (районных) рейтинговых конкурсах, выставках,  ярмарках и семинарах  (в том числе мастеров народных художественных промыслов )   (в т.ч.субсидирование затрат ФПМСП)</t>
  </si>
  <si>
    <t>3.2.</t>
  </si>
  <si>
    <t>Мониторинг деятельности организаций системы дополнительного и дошкольного образования по приобщению  детей к народным художественным промыслам, включающими в себя изделия народных художественных промыслов</t>
  </si>
  <si>
    <t>3.3.</t>
  </si>
  <si>
    <t>План мероприятий (дорожной карты) по сохранению, возрождению и развитию народных художественных промыслов и ремесел</t>
  </si>
  <si>
    <t>3.4.</t>
  </si>
  <si>
    <t>Создание условий для размещения нестационарных торговых объектов (НТО)</t>
  </si>
  <si>
    <t>3.5.</t>
  </si>
  <si>
    <t>Организация мероприятия для плательщиков налога на профессиональный доход (в т.ч.субсидирование затрат ФПМСП)</t>
  </si>
  <si>
    <t>3.6.</t>
  </si>
  <si>
    <t>Организация мероприятия для молодежного предпринимательства (в т.ч.субсидирование затрат ФПМСП)</t>
  </si>
  <si>
    <t>3.7.</t>
  </si>
  <si>
    <t>Субсидирование затрат субъектам социального предпринимательства</t>
  </si>
  <si>
    <t>Организация мониторинга деятельности субъектов малого и среднего предпринимательства и потребительского рынка</t>
  </si>
  <si>
    <t>Развитие ФПМСП «Социально-деловой центр»</t>
  </si>
  <si>
    <t>Развитие бизнес-инкубатора</t>
  </si>
  <si>
    <t>6.1.</t>
  </si>
  <si>
    <t>6.2.</t>
  </si>
  <si>
    <t>Развитие бизнес-инкубатора (в т.ч.субсидирование затрат ФПМСП)</t>
  </si>
  <si>
    <t>Итого: по комплексу процессных мероприятий «Развитие и поддержка малого и среднего предпринимательства Сланцевского муниципального района»</t>
  </si>
  <si>
    <t>2. Комплекс процессных мероприятий «Развитие агропромышленного комплекса Сланцевского муниципального района»</t>
  </si>
  <si>
    <t>Организационная поддержка агропромышленного комплекса</t>
  </si>
  <si>
    <t>Организация и проведение обучающих семинаров для К(Ф)Х и ЛПХ</t>
  </si>
  <si>
    <t>1.2.</t>
  </si>
  <si>
    <t>Организация и участие в международной агропромышленной выставке-ярмарке "Агрорусь"</t>
  </si>
  <si>
    <t>1.3.</t>
  </si>
  <si>
    <t>Ежегодное проведение районной сельскохозяйственной ярмарки «Урожай»</t>
  </si>
  <si>
    <t>1.4.</t>
  </si>
  <si>
    <t>Празднование дня работников сельского хозяйства</t>
  </si>
  <si>
    <t>Финансовая поддержка агропромышленного комплекса</t>
  </si>
  <si>
    <t>2.1.</t>
  </si>
  <si>
    <t>Субсидирование содержания маточного поголовья крупного рогатого скота сельскохозяйственным предприятиям района</t>
  </si>
  <si>
    <t>Субсидирование части затрат по приобретению минеральных удобрений и (или) средств защиты растений для К(Ф)Х</t>
  </si>
  <si>
    <t>Субсидирование части затрат по приобретению комбикорма на содержание сельскохозяйственных животных, рыбы и птицы  для К(Ф)Х и ЛПХ</t>
  </si>
  <si>
    <t>Реализация государственных полномочий по поддержке сельскохозяйственного производства</t>
  </si>
  <si>
    <t>Координация деятельности городских и сельских поселений на территории Сланцевского муниципального района по борьбе с распространением борщевика Сосновского</t>
  </si>
  <si>
    <t>Итого: по комплексу процессных мероприятий «Развитие агропромышленного комплекса Сланцевского муниципального района»</t>
  </si>
  <si>
    <t>3. Комплекс процессных мероприятий «Развитие международного сотрудничества»</t>
  </si>
  <si>
    <t>Реализация мероприятий в рамках международного проекта</t>
  </si>
  <si>
    <t>Реализация мероприятий в рамках международного проекта ER13_Approach2Waste</t>
  </si>
  <si>
    <t>Итого: по комплексу процессных мероприятий «Развитие международного сотрудничества»</t>
  </si>
  <si>
    <t>Мероприятия направленные на достижение целей проектов</t>
  </si>
  <si>
    <t>1. Мероприятия направленные на достижение целей проекта «Развитие и поддержка  малого и среднего предпринимательства Сланцевского муниципального района»</t>
  </si>
  <si>
    <t xml:space="preserve"> 1.1.</t>
  </si>
  <si>
    <t>Субсидирование затрат субъектов малого предпринимательства, связанных с организацией предпринимательской деятельности</t>
  </si>
  <si>
    <t>Итого : по мероприятиям, направленным на достижение целей проекта «Развитие и поддержка малого и среднего предпринимательства Сланцевского муниципального района»</t>
  </si>
  <si>
    <t>ВСЕГО по Программе</t>
  </si>
  <si>
    <t>Исполнено бюджетных обязательств на отчетную дату (нарастающим итогом), тыс. руб.</t>
  </si>
  <si>
    <t>Принято бюджетных обяза¬тельств на отчетную дату (нарастающим итогом), тыс. руб.</t>
  </si>
  <si>
    <t>Отчет
о реализации мероприятий  муниципальной программы "Стимулирование экономической активности Сланцевского муниципального района" за 1 полугодие 2022</t>
  </si>
  <si>
    <t xml:space="preserve">Приложение 8 к порядку </t>
  </si>
  <si>
    <t>Приложение 9 к Порядку</t>
  </si>
  <si>
    <t>СВЕДЕНИЯ</t>
  </si>
  <si>
    <t>о фактически достигнутых значениях показателей</t>
  </si>
  <si>
    <t>(индикаторов) муниципальной программы</t>
  </si>
  <si>
    <t>«Управление муниципальными финансами и муниципальным долгом</t>
  </si>
  <si>
    <t>Сланцевского муниципального района»</t>
  </si>
  <si>
    <t xml:space="preserve">Наименование </t>
  </si>
  <si>
    <t>Единица измерения</t>
  </si>
  <si>
    <t>Значение целевого показателя (индикатора) муниципальной программы</t>
  </si>
  <si>
    <t>Обоснование отклонения значения
целевого показателя (индикатора)</t>
  </si>
  <si>
    <r>
      <t>Год, пред-шествующий отчетному</t>
    </r>
    <r>
      <rPr>
        <vertAlign val="superscript"/>
        <sz val="12"/>
        <rFont val="Times New Roman"/>
        <family val="1"/>
        <charset val="204"/>
      </rPr>
      <t>1</t>
    </r>
  </si>
  <si>
    <t>Отчетный год</t>
  </si>
  <si>
    <t>План</t>
  </si>
  <si>
    <t>Факт (по состоянию на 01.07.2022)</t>
  </si>
  <si>
    <t>Число субъектов малого и среднего предпринимательства в расчете на 10 тыс. человек населения</t>
  </si>
  <si>
    <t>ед.</t>
  </si>
  <si>
    <t>Достигнутый показатель соответствует ожидаемым результатам и составляет 92 % от плана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</si>
  <si>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</si>
  <si>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</si>
  <si>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>Достигнутый показатель соответствует ожидаемым результатам и составляет 95 % от плана</t>
  </si>
  <si>
    <t>Численность занятых в сфере малого и среднего предпринимательства, включая индивидуальных предпринимателей</t>
  </si>
  <si>
    <t>человек</t>
  </si>
  <si>
    <t>Количество самозанятых граждан, зафиксировавших свой статус и применяющих специальный налоговый режим "Налог на профессиональный доход"</t>
  </si>
  <si>
    <t>данные на 01.11.2021</t>
  </si>
  <si>
    <t>Количество предоставленных субсидий субъектам малого предпринимательства, связанных с организацией предпринимательской деятельности</t>
  </si>
  <si>
    <t>Показатель достигнут</t>
  </si>
  <si>
    <t>планируемое создание рабочих мест</t>
  </si>
  <si>
    <t>Количество предоставленных субсидий субъектам социального предпринимательства</t>
  </si>
  <si>
    <t>Субсидия не предоставлялась в связи с отсутствием претендентов</t>
  </si>
  <si>
    <t>Предоставление производственных и офисных помещений начинающим предпринимателям в Бизнес- инкубаторе</t>
  </si>
  <si>
    <t>количество арендаторов</t>
  </si>
  <si>
    <t>занимаемая площадь</t>
  </si>
  <si>
    <t>кв.м.</t>
  </si>
  <si>
    <t>Предоставление производственных и офисных помещений субъектам предпринимательства занятым в приоритетных  сферах деятельности в иных помещениях</t>
  </si>
  <si>
    <t>количество оказанных консультаций</t>
  </si>
  <si>
    <t>Достигнутый показатель соответствует ожидаемым результатам и составляет 74 % от плана</t>
  </si>
  <si>
    <t>количество новых субъектов малого предпринимательства, которым оказана помощь  (ИП/ЮЛ)</t>
  </si>
  <si>
    <t>Достигнутый показатель соответствует ожидаемым результатам и составляет 62 % от плана</t>
  </si>
  <si>
    <t>количество социальных контрактов, заключенных гражданами на организацию или продолжение предпринимательской деятельности</t>
  </si>
  <si>
    <t>показатель не установлен</t>
  </si>
  <si>
    <t>количество граждан, получивших консультацию по вопросам заключения социального контракта</t>
  </si>
  <si>
    <t>чел.</t>
  </si>
  <si>
    <t>Достигнутый показатель соответствует ожидаемым результатам и составляет 71,2 % от плана</t>
  </si>
  <si>
    <t>количество граждан, из числа заключивших социальный контракт в текущем календарном году, прошедших обучение основам предпринимательской деятельности</t>
  </si>
  <si>
    <t>обязательство на прохождение обучения возникло с 01.06.2022</t>
  </si>
  <si>
    <t>Организация и проведение мероприятий, обучающих и информационных семинаров по актуальным вопросам для физических лиц и субъектов малого и среднего предпринимательства, обучение по курсу "Введение в предпринимательство" для физических лиц в том числе безработных граждан и субъектов малого и среднего предпринимательства осуществляющих предпринимательскую деятельность в течении первых двух лет</t>
  </si>
  <si>
    <t>количество мероприятий</t>
  </si>
  <si>
    <t>количество участников</t>
  </si>
  <si>
    <t>Достигнутый показатель соответствует ожидаемым результатам и составляет 60 % от плана</t>
  </si>
  <si>
    <t>9.1.</t>
  </si>
  <si>
    <t>Организация мероприятия для плательщиков налога на профессиональный доход</t>
  </si>
  <si>
    <t>Достигнутый показатель соответствует ожидаемым результатам и составляет 62,5 % от плана</t>
  </si>
  <si>
    <t>9.2.</t>
  </si>
  <si>
    <t>Организация мероприятия для молодежного предпринимательства</t>
  </si>
  <si>
    <t>Количество изданных информационных, справочных, методических и презентационных материалов, выпуск газеты, обновление сайта ФПМСП «Социально-деловой центр», производство и выпуск цикла телепередач, посвященных вопросам развития малого и среднего предпринимательства</t>
  </si>
  <si>
    <t>ед./экз.</t>
  </si>
  <si>
    <t xml:space="preserve">Оказание консультационной поддержки субъектам МСП, реализующим проекты в сфере социального предпринимательства или осуществляющим социально – значимые е виды деятельности </t>
  </si>
  <si>
    <t>Достигнутый показатель соответствует ожидаемым результатам и составляет 75 % от плана</t>
  </si>
  <si>
    <t>Организация  участия в областных (районных) рейтинговых конкурсах, выставках,  ярмарках и семинарах  (в том числе мастеров народных художественных промыслов )</t>
  </si>
  <si>
    <t>Реализация плана мероприятий (дорожной карты) по сохранению, возрождению и развитию народных художественных промыслов и ремесел</t>
  </si>
  <si>
    <t>-</t>
  </si>
  <si>
    <t>Количество нестационарных торговых объектов (НТО) (не менее 3 НТО на 10 тыс. населения)</t>
  </si>
  <si>
    <t>Обеспеченность населения  площадями стационарных торговых объектов (увеличение на 3 %)</t>
  </si>
  <si>
    <t>Количество муниципальных служащих получивших дополнительное профессиональное образование</t>
  </si>
  <si>
    <t>Количество отчитавшихся субъектов, в том числе</t>
  </si>
  <si>
    <t>по форме 1-ПТ</t>
  </si>
  <si>
    <t>по форме 1-ПП</t>
  </si>
  <si>
    <t>Количество приобретенного оборудования, програмного обеспечения</t>
  </si>
  <si>
    <t>Занимаемая площадь под Бизнес-инубатор</t>
  </si>
  <si>
    <t>Количество сельскохозяйственных организаций</t>
  </si>
  <si>
    <t xml:space="preserve">Удельный вес прибыльных крупных и средних сельскохозяйственных организаций в их общем числе </t>
  </si>
  <si>
    <t>Количество обучающих семинаров для К(Ф)Х и ЛПХ</t>
  </si>
  <si>
    <t>Показатель будет  достигнут до конца 2022 года</t>
  </si>
  <si>
    <t>26</t>
  </si>
  <si>
    <t>Количество крестьянских (фермерских) хозяйств и граждан, ведущих ЛПХ, которые воспользовались государственной поддержкой</t>
  </si>
  <si>
    <t>К(Ф)Х</t>
  </si>
  <si>
    <t>ЛПХ</t>
  </si>
  <si>
    <t>27</t>
  </si>
  <si>
    <t xml:space="preserve">Количество мероприятий, проводимых в сфере АПК </t>
  </si>
  <si>
    <t>Количество получателей субсидий  (К(Ф)Х и ЛПХ) по возмещению части затрат по приобретению комбикорма на содержание сельскохозяйственных животных и птицы</t>
  </si>
  <si>
    <t>29</t>
  </si>
  <si>
    <t>Количество получателей субсидий  (К(Ф)Х) по возмещению части затрат по приобретению минеральных удобрений и (или) средств защиты растений</t>
  </si>
  <si>
    <t>30</t>
  </si>
  <si>
    <t xml:space="preserve"> Количество программных мероприятий на уровне поселений по борьбе с распространением борщевика Сосновского</t>
  </si>
  <si>
    <t>31</t>
  </si>
  <si>
    <t xml:space="preserve"> Количество проведенных кадастровых работ</t>
  </si>
  <si>
    <t>га</t>
  </si>
  <si>
    <t>32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</si>
</sst>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0.0"/>
  </numFmts>
  <fonts count="29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164" fontId="1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right" vertical="center"/>
    </xf>
    <xf numFmtId="49" fontId="21" fillId="0" borderId="0" xfId="0" applyNumberFormat="1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 wrapText="1"/>
    </xf>
    <xf numFmtId="165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 indent="2"/>
    </xf>
    <xf numFmtId="1" fontId="21" fillId="0" borderId="1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left" vertical="center" wrapText="1" indent="5"/>
    </xf>
    <xf numFmtId="0" fontId="26" fillId="0" borderId="1" xfId="0" applyFont="1" applyFill="1" applyBorder="1" applyAlignment="1">
      <alignment horizontal="left" vertical="center" wrapText="1" indent="3"/>
    </xf>
    <xf numFmtId="0" fontId="0" fillId="2" borderId="0" xfId="0" applyFill="1"/>
    <xf numFmtId="2" fontId="26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3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0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6" fontId="21" fillId="0" borderId="1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/>
    </xf>
    <xf numFmtId="1" fontId="26" fillId="0" borderId="1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opLeftCell="A16" workbookViewId="0">
      <selection activeCell="B52" sqref="B52"/>
    </sheetView>
  </sheetViews>
  <sheetFormatPr defaultRowHeight="15"/>
  <cols>
    <col min="1" max="1" width="4.140625" customWidth="1"/>
    <col min="2" max="2" width="27.5703125" customWidth="1"/>
    <col min="4" max="4" width="13.42578125" customWidth="1"/>
    <col min="5" max="6" width="11.85546875" customWidth="1"/>
    <col min="7" max="7" width="14.5703125" customWidth="1"/>
    <col min="10" max="10" width="13.42578125" customWidth="1"/>
    <col min="11" max="12" width="11.85546875" customWidth="1"/>
    <col min="13" max="13" width="14.5703125" customWidth="1"/>
    <col min="16" max="16" width="13.42578125" customWidth="1"/>
    <col min="17" max="18" width="11.85546875" customWidth="1"/>
    <col min="19" max="19" width="14.5703125" customWidth="1"/>
  </cols>
  <sheetData>
    <row r="1" spans="1:23">
      <c r="S1" t="s">
        <v>80</v>
      </c>
    </row>
    <row r="2" spans="1:23" ht="44.25" customHeight="1">
      <c r="A2" s="75" t="s">
        <v>79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28"/>
      <c r="W2" s="28"/>
    </row>
    <row r="3" spans="1:2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3" ht="15" customHeight="1">
      <c r="A4" s="76" t="s">
        <v>0</v>
      </c>
      <c r="B4" s="69" t="s">
        <v>1</v>
      </c>
      <c r="C4" s="69" t="s">
        <v>2</v>
      </c>
      <c r="D4" s="69" t="s">
        <v>3</v>
      </c>
      <c r="E4" s="69"/>
      <c r="F4" s="69"/>
      <c r="G4" s="69"/>
      <c r="H4" s="69"/>
      <c r="I4" s="69"/>
      <c r="J4" s="69" t="s">
        <v>78</v>
      </c>
      <c r="K4" s="69"/>
      <c r="L4" s="69"/>
      <c r="M4" s="69"/>
      <c r="N4" s="69"/>
      <c r="O4" s="69"/>
      <c r="P4" s="69" t="s">
        <v>77</v>
      </c>
      <c r="Q4" s="69"/>
      <c r="R4" s="69"/>
      <c r="S4" s="69"/>
      <c r="T4" s="69"/>
      <c r="U4" s="69"/>
    </row>
    <row r="5" spans="1:23">
      <c r="A5" s="76"/>
      <c r="B5" s="69"/>
      <c r="C5" s="69"/>
      <c r="D5" s="69" t="s">
        <v>4</v>
      </c>
      <c r="E5" s="69" t="s">
        <v>5</v>
      </c>
      <c r="F5" s="69"/>
      <c r="G5" s="69"/>
      <c r="H5" s="69"/>
      <c r="I5" s="69"/>
      <c r="J5" s="69" t="s">
        <v>4</v>
      </c>
      <c r="K5" s="69" t="s">
        <v>5</v>
      </c>
      <c r="L5" s="69"/>
      <c r="M5" s="69"/>
      <c r="N5" s="69"/>
      <c r="O5" s="69"/>
      <c r="P5" s="69" t="s">
        <v>4</v>
      </c>
      <c r="Q5" s="69" t="s">
        <v>5</v>
      </c>
      <c r="R5" s="69"/>
      <c r="S5" s="69"/>
      <c r="T5" s="69"/>
      <c r="U5" s="69"/>
    </row>
    <row r="6" spans="1:23" ht="36">
      <c r="A6" s="76"/>
      <c r="B6" s="69"/>
      <c r="C6" s="69"/>
      <c r="D6" s="69"/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  <c r="J6" s="69"/>
      <c r="K6" s="30" t="s">
        <v>6</v>
      </c>
      <c r="L6" s="30" t="s">
        <v>7</v>
      </c>
      <c r="M6" s="30" t="s">
        <v>8</v>
      </c>
      <c r="N6" s="30" t="s">
        <v>9</v>
      </c>
      <c r="O6" s="30" t="s">
        <v>10</v>
      </c>
      <c r="P6" s="69"/>
      <c r="Q6" s="30" t="s">
        <v>6</v>
      </c>
      <c r="R6" s="30" t="s">
        <v>7</v>
      </c>
      <c r="S6" s="30" t="s">
        <v>8</v>
      </c>
      <c r="T6" s="30" t="s">
        <v>9</v>
      </c>
      <c r="U6" s="30" t="s">
        <v>10</v>
      </c>
    </row>
    <row r="7" spans="1:23">
      <c r="A7" s="29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8</v>
      </c>
      <c r="J7" s="31">
        <v>4</v>
      </c>
      <c r="K7" s="31">
        <v>5</v>
      </c>
      <c r="L7" s="31">
        <v>6</v>
      </c>
      <c r="M7" s="31">
        <v>7</v>
      </c>
      <c r="N7" s="31">
        <v>8</v>
      </c>
      <c r="O7" s="31">
        <v>8</v>
      </c>
      <c r="P7" s="31">
        <v>4</v>
      </c>
      <c r="Q7" s="31">
        <v>5</v>
      </c>
      <c r="R7" s="31">
        <v>6</v>
      </c>
      <c r="S7" s="31">
        <v>7</v>
      </c>
      <c r="T7" s="31">
        <v>8</v>
      </c>
      <c r="U7" s="31">
        <v>8</v>
      </c>
    </row>
    <row r="8" spans="1:23">
      <c r="A8" s="70" t="s">
        <v>11</v>
      </c>
      <c r="B8" s="70"/>
      <c r="C8" s="70"/>
      <c r="D8" s="70"/>
      <c r="E8" s="70"/>
      <c r="F8" s="70"/>
      <c r="G8" s="70"/>
      <c r="H8" s="70"/>
      <c r="I8" s="70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3" ht="35.25" customHeight="1">
      <c r="A9" s="13">
        <v>1</v>
      </c>
      <c r="B9" s="33" t="s">
        <v>12</v>
      </c>
      <c r="C9" s="1">
        <v>2022</v>
      </c>
      <c r="D9" s="2">
        <f t="shared" ref="D9:D23" si="0">SUM(E9:H9)</f>
        <v>0</v>
      </c>
      <c r="E9" s="2">
        <f>SUM(E10)</f>
        <v>0</v>
      </c>
      <c r="F9" s="2">
        <f>SUM(F10)</f>
        <v>0</v>
      </c>
      <c r="G9" s="2">
        <f>SUM(G10)</f>
        <v>0</v>
      </c>
      <c r="H9" s="2">
        <f>SUM(H10)</f>
        <v>0</v>
      </c>
      <c r="I9" s="2">
        <f>SUM(I10)</f>
        <v>0</v>
      </c>
      <c r="J9" s="2">
        <f t="shared" ref="J9:J17" si="1">SUM(K9:N9)</f>
        <v>0</v>
      </c>
      <c r="K9" s="2">
        <f>SUM(K10)</f>
        <v>0</v>
      </c>
      <c r="L9" s="2">
        <f>SUM(L10)</f>
        <v>0</v>
      </c>
      <c r="M9" s="2">
        <f>SUM(M10)</f>
        <v>0</v>
      </c>
      <c r="N9" s="2">
        <f>SUM(N10)</f>
        <v>0</v>
      </c>
      <c r="O9" s="2">
        <f>SUM(O10)</f>
        <v>0</v>
      </c>
      <c r="P9" s="2">
        <f t="shared" ref="P9:P17" si="2">SUM(Q9:T9)</f>
        <v>0</v>
      </c>
      <c r="Q9" s="2">
        <f>SUM(Q10)</f>
        <v>0</v>
      </c>
      <c r="R9" s="2">
        <f>SUM(R10)</f>
        <v>0</v>
      </c>
      <c r="S9" s="2">
        <f>SUM(S10)</f>
        <v>0</v>
      </c>
      <c r="T9" s="2">
        <f>SUM(T10)</f>
        <v>0</v>
      </c>
      <c r="U9" s="2">
        <f>SUM(U10)</f>
        <v>0</v>
      </c>
    </row>
    <row r="10" spans="1:23" ht="70.5" customHeight="1">
      <c r="A10" s="14" t="s">
        <v>13</v>
      </c>
      <c r="B10" s="15" t="s">
        <v>14</v>
      </c>
      <c r="C10" s="3">
        <v>2022</v>
      </c>
      <c r="D10" s="4">
        <f t="shared" si="0"/>
        <v>0</v>
      </c>
      <c r="E10" s="4"/>
      <c r="F10" s="4"/>
      <c r="G10" s="4"/>
      <c r="H10" s="4"/>
      <c r="I10" s="4"/>
      <c r="J10" s="4">
        <f t="shared" si="1"/>
        <v>0</v>
      </c>
      <c r="K10" s="4"/>
      <c r="L10" s="4"/>
      <c r="M10" s="4"/>
      <c r="N10" s="4"/>
      <c r="O10" s="4"/>
      <c r="P10" s="4">
        <f t="shared" si="2"/>
        <v>0</v>
      </c>
      <c r="Q10" s="4"/>
      <c r="R10" s="4"/>
      <c r="S10" s="4"/>
      <c r="T10" s="4"/>
      <c r="U10" s="4"/>
    </row>
    <row r="11" spans="1:23" ht="15" customHeight="1">
      <c r="A11" s="16">
        <v>2</v>
      </c>
      <c r="B11" s="17" t="s">
        <v>15</v>
      </c>
      <c r="C11" s="1">
        <v>2022</v>
      </c>
      <c r="D11" s="2">
        <f t="shared" si="0"/>
        <v>0</v>
      </c>
      <c r="E11" s="2">
        <f>SUM(E12,E13,E14,E15,E16,E17)</f>
        <v>0</v>
      </c>
      <c r="F11" s="2">
        <f>SUM(F12,F13,F14,F15,F16,F17)</f>
        <v>0</v>
      </c>
      <c r="G11" s="2">
        <f>SUM(G12,G13,G14,G15,G16,G17)</f>
        <v>0</v>
      </c>
      <c r="H11" s="2">
        <f>SUM(H12,H13,H14,H15,H16,H17)</f>
        <v>0</v>
      </c>
      <c r="I11" s="2">
        <f>SUM(I12,I13,I14,I15,I16,I17)</f>
        <v>0</v>
      </c>
      <c r="J11" s="2">
        <f t="shared" si="1"/>
        <v>0</v>
      </c>
      <c r="K11" s="2">
        <f>SUM(K12,K13,K14,K15,K16,K17)</f>
        <v>0</v>
      </c>
      <c r="L11" s="2">
        <f>SUM(L12,L13,L14,L15,L16,L17)</f>
        <v>0</v>
      </c>
      <c r="M11" s="2">
        <f>SUM(M12,M13,M14,M15,M16,M17)</f>
        <v>0</v>
      </c>
      <c r="N11" s="2">
        <f>SUM(N12,N13,N14,N15,N16,N17)</f>
        <v>0</v>
      </c>
      <c r="O11" s="2">
        <f>SUM(O12,O13,O14,O15,O16,O17)</f>
        <v>0</v>
      </c>
      <c r="P11" s="2">
        <f t="shared" si="2"/>
        <v>0</v>
      </c>
      <c r="Q11" s="2">
        <f>SUM(Q12,Q13,Q14,Q15,Q16,Q17)</f>
        <v>0</v>
      </c>
      <c r="R11" s="2">
        <f>SUM(R12,R13,R14,R15,R16,R17)</f>
        <v>0</v>
      </c>
      <c r="S11" s="2">
        <f>SUM(S12,S13,S14,S15,S16,S17)</f>
        <v>0</v>
      </c>
      <c r="T11" s="2">
        <f>SUM(T12,T13,T14,T15,T16,T17)</f>
        <v>0</v>
      </c>
      <c r="U11" s="2">
        <f>SUM(U12,U13,U14,U15,U16,U17)</f>
        <v>0</v>
      </c>
    </row>
    <row r="12" spans="1:23" ht="15" customHeight="1">
      <c r="A12" s="18" t="s">
        <v>16</v>
      </c>
      <c r="B12" s="19" t="s">
        <v>17</v>
      </c>
      <c r="C12" s="3">
        <v>2022</v>
      </c>
      <c r="D12" s="4">
        <f t="shared" si="0"/>
        <v>0</v>
      </c>
      <c r="E12" s="4"/>
      <c r="F12" s="4"/>
      <c r="G12" s="4"/>
      <c r="H12" s="4"/>
      <c r="I12" s="4"/>
      <c r="J12" s="4">
        <f t="shared" si="1"/>
        <v>0</v>
      </c>
      <c r="K12" s="4"/>
      <c r="L12" s="4"/>
      <c r="M12" s="4"/>
      <c r="N12" s="4"/>
      <c r="O12" s="4"/>
      <c r="P12" s="4">
        <f t="shared" si="2"/>
        <v>0</v>
      </c>
      <c r="Q12" s="4"/>
      <c r="R12" s="4"/>
      <c r="S12" s="4"/>
      <c r="T12" s="4"/>
      <c r="U12" s="4"/>
    </row>
    <row r="13" spans="1:23" ht="15" customHeight="1">
      <c r="A13" s="14" t="s">
        <v>18</v>
      </c>
      <c r="B13" s="19" t="s">
        <v>19</v>
      </c>
      <c r="C13" s="3">
        <v>2022</v>
      </c>
      <c r="D13" s="4">
        <f t="shared" si="0"/>
        <v>0</v>
      </c>
      <c r="E13" s="4"/>
      <c r="F13" s="4"/>
      <c r="G13" s="4"/>
      <c r="H13" s="4"/>
      <c r="I13" s="4"/>
      <c r="J13" s="4">
        <f t="shared" si="1"/>
        <v>0</v>
      </c>
      <c r="K13" s="4"/>
      <c r="L13" s="4"/>
      <c r="M13" s="4"/>
      <c r="N13" s="4"/>
      <c r="O13" s="4"/>
      <c r="P13" s="4">
        <f t="shared" si="2"/>
        <v>0</v>
      </c>
      <c r="Q13" s="4"/>
      <c r="R13" s="4"/>
      <c r="S13" s="4"/>
      <c r="T13" s="4"/>
      <c r="U13" s="4"/>
    </row>
    <row r="14" spans="1:23" ht="15" customHeight="1">
      <c r="A14" s="18" t="s">
        <v>20</v>
      </c>
      <c r="B14" s="19" t="s">
        <v>21</v>
      </c>
      <c r="C14" s="3">
        <v>2022</v>
      </c>
      <c r="D14" s="4">
        <f t="shared" si="0"/>
        <v>0</v>
      </c>
      <c r="E14" s="4"/>
      <c r="F14" s="4"/>
      <c r="G14" s="4"/>
      <c r="H14" s="4"/>
      <c r="I14" s="4"/>
      <c r="J14" s="4">
        <f t="shared" si="1"/>
        <v>0</v>
      </c>
      <c r="K14" s="4"/>
      <c r="L14" s="4"/>
      <c r="M14" s="4"/>
      <c r="N14" s="4"/>
      <c r="O14" s="4"/>
      <c r="P14" s="4">
        <f t="shared" si="2"/>
        <v>0</v>
      </c>
      <c r="Q14" s="4"/>
      <c r="R14" s="4"/>
      <c r="S14" s="4"/>
      <c r="T14" s="4"/>
      <c r="U14" s="4"/>
    </row>
    <row r="15" spans="1:23" ht="15" customHeight="1">
      <c r="A15" s="14" t="s">
        <v>22</v>
      </c>
      <c r="B15" s="19" t="s">
        <v>23</v>
      </c>
      <c r="C15" s="3">
        <v>2022</v>
      </c>
      <c r="D15" s="4">
        <f t="shared" si="0"/>
        <v>0</v>
      </c>
      <c r="E15" s="4"/>
      <c r="F15" s="4"/>
      <c r="G15" s="4"/>
      <c r="H15" s="4"/>
      <c r="I15" s="4"/>
      <c r="J15" s="4">
        <f t="shared" si="1"/>
        <v>0</v>
      </c>
      <c r="K15" s="4"/>
      <c r="L15" s="4"/>
      <c r="M15" s="4"/>
      <c r="N15" s="4"/>
      <c r="O15" s="4"/>
      <c r="P15" s="4">
        <f t="shared" si="2"/>
        <v>0</v>
      </c>
      <c r="Q15" s="4"/>
      <c r="R15" s="4"/>
      <c r="S15" s="4"/>
      <c r="T15" s="4"/>
      <c r="U15" s="4"/>
    </row>
    <row r="16" spans="1:23" ht="15" customHeight="1">
      <c r="A16" s="18" t="s">
        <v>24</v>
      </c>
      <c r="B16" s="19" t="s">
        <v>25</v>
      </c>
      <c r="C16" s="3">
        <v>2022</v>
      </c>
      <c r="D16" s="4">
        <f t="shared" si="0"/>
        <v>0</v>
      </c>
      <c r="E16" s="4"/>
      <c r="F16" s="4"/>
      <c r="G16" s="4"/>
      <c r="H16" s="4"/>
      <c r="I16" s="4"/>
      <c r="J16" s="4">
        <f t="shared" si="1"/>
        <v>0</v>
      </c>
      <c r="K16" s="4"/>
      <c r="L16" s="4"/>
      <c r="M16" s="4"/>
      <c r="N16" s="4"/>
      <c r="O16" s="4"/>
      <c r="P16" s="4">
        <f t="shared" si="2"/>
        <v>0</v>
      </c>
      <c r="Q16" s="4"/>
      <c r="R16" s="4"/>
      <c r="S16" s="4"/>
      <c r="T16" s="4"/>
      <c r="U16" s="4"/>
    </row>
    <row r="17" spans="1:21" ht="15" customHeight="1">
      <c r="A17" s="14" t="s">
        <v>26</v>
      </c>
      <c r="B17" s="19" t="s">
        <v>27</v>
      </c>
      <c r="C17" s="3">
        <v>2022</v>
      </c>
      <c r="D17" s="4">
        <f t="shared" si="0"/>
        <v>0</v>
      </c>
      <c r="E17" s="4"/>
      <c r="F17" s="4"/>
      <c r="G17" s="4"/>
      <c r="H17" s="4"/>
      <c r="I17" s="4"/>
      <c r="J17" s="4">
        <f t="shared" si="1"/>
        <v>0</v>
      </c>
      <c r="K17" s="4"/>
      <c r="L17" s="4"/>
      <c r="M17" s="4"/>
      <c r="N17" s="4"/>
      <c r="O17" s="4"/>
      <c r="P17" s="4">
        <f t="shared" si="2"/>
        <v>0</v>
      </c>
      <c r="Q17" s="4"/>
      <c r="R17" s="4"/>
      <c r="S17" s="4"/>
      <c r="T17" s="4"/>
      <c r="U17" s="4"/>
    </row>
    <row r="18" spans="1:21" ht="15" customHeight="1">
      <c r="A18" s="16">
        <v>3</v>
      </c>
      <c r="B18" s="20" t="s">
        <v>28</v>
      </c>
      <c r="C18" s="1">
        <v>2022</v>
      </c>
      <c r="D18" s="2">
        <f>SUM(E18:H18)</f>
        <v>114.4</v>
      </c>
      <c r="E18" s="2">
        <f>SUM(E19,E20,E21,E25,E22,E23,E24,)</f>
        <v>0</v>
      </c>
      <c r="F18" s="2">
        <f>SUM(F19,F20,F21,F25,F22,F23,F24,)</f>
        <v>0</v>
      </c>
      <c r="G18" s="2">
        <f>SUM(G19,G20,G21,G25,G22,G23,G24,)</f>
        <v>114.4</v>
      </c>
      <c r="H18" s="2">
        <f>SUM(H19,H20,H21,H25,H22,H23,H24,)</f>
        <v>0</v>
      </c>
      <c r="I18" s="2">
        <f>SUM(I19,I20,I21,I25,I22,I23,I24,)</f>
        <v>0</v>
      </c>
      <c r="J18" s="2">
        <f>SUM(K18:N18)</f>
        <v>0</v>
      </c>
      <c r="K18" s="2">
        <f>SUM(K19,K20,K21,K25,K22,K23,K24,)</f>
        <v>0</v>
      </c>
      <c r="L18" s="2">
        <f>SUM(L19,L20,L21,L25,L22,L23,L24,)</f>
        <v>0</v>
      </c>
      <c r="M18" s="2">
        <f>SUM(M19,M20,M21,M25,M22,M23,M24,)</f>
        <v>0</v>
      </c>
      <c r="N18" s="2">
        <f>SUM(N19,N20,N21,N25,N22,N23,N24,)</f>
        <v>0</v>
      </c>
      <c r="O18" s="2">
        <f>SUM(O19,O20,O21,O25,O22,O23,O24,)</f>
        <v>0</v>
      </c>
      <c r="P18" s="2">
        <f>SUM(Q18:T18)</f>
        <v>0</v>
      </c>
      <c r="Q18" s="2">
        <f>SUM(Q19,Q20,Q21,Q25,Q22,Q23,Q24,)</f>
        <v>0</v>
      </c>
      <c r="R18" s="2">
        <f>SUM(R19,R20,R21,R25,R22,R23,R24,)</f>
        <v>0</v>
      </c>
      <c r="S18" s="2">
        <f>SUM(S19,S20,S21,S25,S22,S23,S24,)</f>
        <v>0</v>
      </c>
      <c r="T18" s="2">
        <f>SUM(T19,T20,T21,T25,T22,T23,T24,)</f>
        <v>0</v>
      </c>
      <c r="U18" s="2">
        <f>SUM(U19,U20,U21,U25,U22,U23,U24,)</f>
        <v>0</v>
      </c>
    </row>
    <row r="19" spans="1:21" ht="15" customHeight="1">
      <c r="A19" s="18" t="s">
        <v>29</v>
      </c>
      <c r="B19" s="21" t="s">
        <v>30</v>
      </c>
      <c r="C19" s="3">
        <v>2022</v>
      </c>
      <c r="D19" s="4">
        <f t="shared" si="0"/>
        <v>34.4</v>
      </c>
      <c r="E19" s="4"/>
      <c r="F19" s="4"/>
      <c r="G19" s="4">
        <v>34.4</v>
      </c>
      <c r="H19" s="4"/>
      <c r="I19" s="4"/>
      <c r="J19" s="4">
        <f t="shared" ref="J19:J21" si="3">SUM(K19:N19)</f>
        <v>0</v>
      </c>
      <c r="K19" s="4"/>
      <c r="L19" s="4"/>
      <c r="M19" s="4">
        <v>0</v>
      </c>
      <c r="N19" s="4"/>
      <c r="O19" s="4"/>
      <c r="P19" s="4">
        <f t="shared" ref="P19:P21" si="4">SUM(Q19:T19)</f>
        <v>0</v>
      </c>
      <c r="Q19" s="4"/>
      <c r="R19" s="4"/>
      <c r="S19" s="4">
        <v>0</v>
      </c>
      <c r="T19" s="4"/>
      <c r="U19" s="4"/>
    </row>
    <row r="20" spans="1:21" ht="15" customHeight="1">
      <c r="A20" s="14" t="s">
        <v>31</v>
      </c>
      <c r="B20" s="21" t="s">
        <v>32</v>
      </c>
      <c r="C20" s="5">
        <v>2022</v>
      </c>
      <c r="D20" s="4">
        <f t="shared" si="0"/>
        <v>0</v>
      </c>
      <c r="E20" s="4"/>
      <c r="F20" s="4"/>
      <c r="G20" s="4"/>
      <c r="H20" s="4"/>
      <c r="I20" s="4"/>
      <c r="J20" s="4">
        <f t="shared" si="3"/>
        <v>0</v>
      </c>
      <c r="K20" s="4"/>
      <c r="L20" s="4"/>
      <c r="M20" s="4"/>
      <c r="N20" s="4"/>
      <c r="O20" s="4"/>
      <c r="P20" s="4">
        <f t="shared" si="4"/>
        <v>0</v>
      </c>
      <c r="Q20" s="4"/>
      <c r="R20" s="4"/>
      <c r="S20" s="4"/>
      <c r="T20" s="4"/>
      <c r="U20" s="4"/>
    </row>
    <row r="21" spans="1:21" ht="15" customHeight="1">
      <c r="A21" s="18" t="s">
        <v>33</v>
      </c>
      <c r="B21" s="21" t="s">
        <v>34</v>
      </c>
      <c r="C21" s="5">
        <v>2022</v>
      </c>
      <c r="D21" s="4">
        <f t="shared" si="0"/>
        <v>0</v>
      </c>
      <c r="E21" s="4"/>
      <c r="F21" s="4"/>
      <c r="G21" s="4"/>
      <c r="H21" s="4"/>
      <c r="I21" s="4"/>
      <c r="J21" s="4">
        <f t="shared" si="3"/>
        <v>0</v>
      </c>
      <c r="K21" s="4"/>
      <c r="L21" s="4"/>
      <c r="M21" s="4"/>
      <c r="N21" s="4"/>
      <c r="O21" s="4"/>
      <c r="P21" s="4">
        <f t="shared" si="4"/>
        <v>0</v>
      </c>
      <c r="Q21" s="4"/>
      <c r="R21" s="4"/>
      <c r="S21" s="4"/>
      <c r="T21" s="4"/>
      <c r="U21" s="4"/>
    </row>
    <row r="22" spans="1:21" ht="15" customHeight="1">
      <c r="A22" s="14" t="s">
        <v>35</v>
      </c>
      <c r="B22" s="21" t="s">
        <v>36</v>
      </c>
      <c r="C22" s="5">
        <v>2022</v>
      </c>
      <c r="D22" s="4">
        <f>SUM(E22:H22)</f>
        <v>0</v>
      </c>
      <c r="E22" s="4"/>
      <c r="F22" s="4"/>
      <c r="G22" s="4"/>
      <c r="H22" s="4"/>
      <c r="I22" s="4"/>
      <c r="J22" s="4">
        <f>SUM(K22:N22)</f>
        <v>0</v>
      </c>
      <c r="K22" s="4"/>
      <c r="L22" s="4"/>
      <c r="M22" s="4"/>
      <c r="N22" s="4"/>
      <c r="O22" s="4"/>
      <c r="P22" s="4">
        <f>SUM(Q22:T22)</f>
        <v>0</v>
      </c>
      <c r="Q22" s="4"/>
      <c r="R22" s="4"/>
      <c r="S22" s="4"/>
      <c r="T22" s="4"/>
      <c r="U22" s="4"/>
    </row>
    <row r="23" spans="1:21" ht="15" customHeight="1">
      <c r="A23" s="14" t="s">
        <v>37</v>
      </c>
      <c r="B23" s="15" t="s">
        <v>38</v>
      </c>
      <c r="C23" s="5">
        <v>2022</v>
      </c>
      <c r="D23" s="4">
        <f t="shared" si="0"/>
        <v>10</v>
      </c>
      <c r="E23" s="4"/>
      <c r="F23" s="4"/>
      <c r="G23" s="4">
        <v>10</v>
      </c>
      <c r="H23" s="4"/>
      <c r="I23" s="4"/>
      <c r="J23" s="4">
        <f t="shared" ref="J23" si="5">SUM(K23:N23)</f>
        <v>0</v>
      </c>
      <c r="K23" s="4"/>
      <c r="L23" s="4"/>
      <c r="M23" s="4">
        <v>0</v>
      </c>
      <c r="N23" s="4"/>
      <c r="O23" s="4"/>
      <c r="P23" s="4">
        <f t="shared" ref="P23" si="6">SUM(Q23:T23)</f>
        <v>0</v>
      </c>
      <c r="Q23" s="4"/>
      <c r="R23" s="4"/>
      <c r="S23" s="4">
        <v>0</v>
      </c>
      <c r="T23" s="4"/>
      <c r="U23" s="4"/>
    </row>
    <row r="24" spans="1:21" ht="15" customHeight="1">
      <c r="A24" s="14" t="s">
        <v>39</v>
      </c>
      <c r="B24" s="15" t="s">
        <v>40</v>
      </c>
      <c r="C24" s="5">
        <v>2022</v>
      </c>
      <c r="D24" s="4">
        <f>SUM(E24:H24)</f>
        <v>30</v>
      </c>
      <c r="E24" s="4"/>
      <c r="F24" s="4"/>
      <c r="G24" s="4">
        <v>30</v>
      </c>
      <c r="H24" s="4"/>
      <c r="I24" s="4"/>
      <c r="J24" s="4">
        <f>SUM(K24:N24)</f>
        <v>0</v>
      </c>
      <c r="K24" s="4"/>
      <c r="L24" s="4"/>
      <c r="M24" s="4">
        <v>0</v>
      </c>
      <c r="N24" s="4"/>
      <c r="O24" s="4"/>
      <c r="P24" s="4">
        <f>SUM(Q24:T24)</f>
        <v>0</v>
      </c>
      <c r="Q24" s="4"/>
      <c r="R24" s="4"/>
      <c r="S24" s="4">
        <v>0</v>
      </c>
      <c r="T24" s="4"/>
      <c r="U24" s="4"/>
    </row>
    <row r="25" spans="1:21" ht="15" customHeight="1">
      <c r="A25" s="14" t="s">
        <v>41</v>
      </c>
      <c r="B25" s="15" t="s">
        <v>42</v>
      </c>
      <c r="C25" s="5">
        <v>2022</v>
      </c>
      <c r="D25" s="4">
        <f t="shared" ref="D25:D30" si="7">SUM(E25:H25)</f>
        <v>40</v>
      </c>
      <c r="E25" s="4"/>
      <c r="F25" s="4"/>
      <c r="G25" s="4">
        <v>40</v>
      </c>
      <c r="H25" s="4"/>
      <c r="I25" s="4"/>
      <c r="J25" s="4">
        <f t="shared" ref="J25" si="8">SUM(K25:N25)</f>
        <v>0</v>
      </c>
      <c r="K25" s="4"/>
      <c r="L25" s="4"/>
      <c r="M25" s="4">
        <v>0</v>
      </c>
      <c r="N25" s="4"/>
      <c r="O25" s="4"/>
      <c r="P25" s="4">
        <f t="shared" ref="P25" si="9">SUM(Q25:T25)</f>
        <v>0</v>
      </c>
      <c r="Q25" s="4"/>
      <c r="R25" s="4"/>
      <c r="S25" s="4">
        <v>0</v>
      </c>
      <c r="T25" s="4"/>
      <c r="U25" s="4"/>
    </row>
    <row r="26" spans="1:21" ht="15" customHeight="1">
      <c r="A26" s="16">
        <v>4</v>
      </c>
      <c r="B26" s="22" t="s">
        <v>43</v>
      </c>
      <c r="C26" s="6">
        <v>2022</v>
      </c>
      <c r="D26" s="2">
        <f>SUM(E26:H26)</f>
        <v>110.565</v>
      </c>
      <c r="E26" s="2"/>
      <c r="F26" s="2">
        <v>97.296999999999997</v>
      </c>
      <c r="G26" s="2">
        <v>13.268000000000001</v>
      </c>
      <c r="H26" s="2"/>
      <c r="I26" s="2"/>
      <c r="J26" s="2">
        <f>SUM(K26:N26)</f>
        <v>110.565</v>
      </c>
      <c r="K26" s="2"/>
      <c r="L26" s="2">
        <v>97.296999999999997</v>
      </c>
      <c r="M26" s="2">
        <v>13.268000000000001</v>
      </c>
      <c r="N26" s="2"/>
      <c r="O26" s="2"/>
      <c r="P26" s="2">
        <f>SUM(Q26:T26)</f>
        <v>110.565</v>
      </c>
      <c r="Q26" s="2"/>
      <c r="R26" s="2">
        <v>97.296999999999997</v>
      </c>
      <c r="S26" s="2">
        <v>13.268000000000001</v>
      </c>
      <c r="T26" s="2"/>
      <c r="U26" s="2"/>
    </row>
    <row r="27" spans="1:21" ht="15" customHeight="1">
      <c r="A27" s="16">
        <v>5</v>
      </c>
      <c r="B27" s="33" t="s">
        <v>44</v>
      </c>
      <c r="C27" s="6">
        <v>2022</v>
      </c>
      <c r="D27" s="2">
        <f t="shared" si="7"/>
        <v>0</v>
      </c>
      <c r="E27" s="2"/>
      <c r="F27" s="2"/>
      <c r="G27" s="2"/>
      <c r="H27" s="2"/>
      <c r="I27" s="2"/>
      <c r="J27" s="2">
        <f t="shared" ref="J27:J28" si="10">SUM(K27:N27)</f>
        <v>0</v>
      </c>
      <c r="K27" s="2"/>
      <c r="L27" s="2"/>
      <c r="M27" s="2"/>
      <c r="N27" s="2"/>
      <c r="O27" s="2"/>
      <c r="P27" s="2">
        <f t="shared" ref="P27:P28" si="11">SUM(Q27:T27)</f>
        <v>0</v>
      </c>
      <c r="Q27" s="2"/>
      <c r="R27" s="2"/>
      <c r="S27" s="2"/>
      <c r="T27" s="2"/>
      <c r="U27" s="2"/>
    </row>
    <row r="28" spans="1:21" ht="15" customHeight="1">
      <c r="A28" s="13">
        <v>6</v>
      </c>
      <c r="B28" s="33" t="s">
        <v>45</v>
      </c>
      <c r="C28" s="1">
        <v>2022</v>
      </c>
      <c r="D28" s="35">
        <f t="shared" si="7"/>
        <v>10330.00469</v>
      </c>
      <c r="E28" s="2">
        <f>SUM(E29,E30)</f>
        <v>0</v>
      </c>
      <c r="F28" s="2">
        <f>SUM(F29,F30)</f>
        <v>0</v>
      </c>
      <c r="G28" s="2">
        <f>SUM(G29,G30)</f>
        <v>10330.00469</v>
      </c>
      <c r="H28" s="2">
        <f>SUM(H29,H30)</f>
        <v>0</v>
      </c>
      <c r="I28" s="2">
        <f>SUM(I29,I30)</f>
        <v>0</v>
      </c>
      <c r="J28" s="35">
        <f t="shared" si="10"/>
        <v>2645.4</v>
      </c>
      <c r="K28" s="2">
        <f>SUM(K29,K30)</f>
        <v>0</v>
      </c>
      <c r="L28" s="2">
        <f>SUM(L29,L30)</f>
        <v>0</v>
      </c>
      <c r="M28" s="2">
        <f>SUM(M29,M30)</f>
        <v>2645.4</v>
      </c>
      <c r="N28" s="2">
        <f>SUM(N29,N30)</f>
        <v>0</v>
      </c>
      <c r="O28" s="2">
        <f>SUM(O29,O30)</f>
        <v>0</v>
      </c>
      <c r="P28" s="35">
        <f t="shared" si="11"/>
        <v>2645.4</v>
      </c>
      <c r="Q28" s="2">
        <f>SUM(Q29,Q30)</f>
        <v>0</v>
      </c>
      <c r="R28" s="2">
        <f>SUM(R29,R30)</f>
        <v>0</v>
      </c>
      <c r="S28" s="2">
        <f>SUM(S29,S30)</f>
        <v>2645.4</v>
      </c>
      <c r="T28" s="2">
        <f>SUM(T29,T30)</f>
        <v>0</v>
      </c>
      <c r="U28" s="2">
        <f>SUM(U29,U30)</f>
        <v>0</v>
      </c>
    </row>
    <row r="29" spans="1:21" ht="15" customHeight="1">
      <c r="A29" s="14" t="s">
        <v>46</v>
      </c>
      <c r="B29" s="15" t="s">
        <v>45</v>
      </c>
      <c r="C29" s="3">
        <v>2022</v>
      </c>
      <c r="D29" s="36">
        <f>SUM(E29:H29)</f>
        <v>45.4</v>
      </c>
      <c r="E29" s="4"/>
      <c r="F29" s="4"/>
      <c r="G29" s="4">
        <v>45.4</v>
      </c>
      <c r="H29" s="4"/>
      <c r="I29" s="4"/>
      <c r="J29" s="36">
        <f>SUM(K29:N29)</f>
        <v>45.4</v>
      </c>
      <c r="K29" s="4"/>
      <c r="L29" s="4"/>
      <c r="M29" s="4">
        <v>45.4</v>
      </c>
      <c r="N29" s="4"/>
      <c r="O29" s="4"/>
      <c r="P29" s="36">
        <f>SUM(Q29:T29)</f>
        <v>45.4</v>
      </c>
      <c r="Q29" s="4"/>
      <c r="R29" s="4"/>
      <c r="S29" s="4">
        <v>45.4</v>
      </c>
      <c r="T29" s="4"/>
      <c r="U29" s="4"/>
    </row>
    <row r="30" spans="1:21" ht="15" customHeight="1">
      <c r="A30" s="14" t="s">
        <v>47</v>
      </c>
      <c r="B30" s="15" t="s">
        <v>48</v>
      </c>
      <c r="C30" s="3">
        <v>2022</v>
      </c>
      <c r="D30" s="4">
        <f t="shared" si="7"/>
        <v>10284.60469</v>
      </c>
      <c r="E30" s="4"/>
      <c r="F30" s="4"/>
      <c r="G30" s="4">
        <v>10284.60469</v>
      </c>
      <c r="H30" s="4"/>
      <c r="I30" s="4"/>
      <c r="J30" s="4">
        <f t="shared" ref="J30" si="12">SUM(K30:N30)</f>
        <v>2600</v>
      </c>
      <c r="K30" s="4"/>
      <c r="L30" s="4"/>
      <c r="M30" s="4">
        <v>2600</v>
      </c>
      <c r="N30" s="4"/>
      <c r="O30" s="4"/>
      <c r="P30" s="4">
        <f t="shared" ref="P30" si="13">SUM(Q30:T30)</f>
        <v>2600</v>
      </c>
      <c r="Q30" s="4"/>
      <c r="R30" s="4"/>
      <c r="S30" s="4">
        <v>2600</v>
      </c>
      <c r="T30" s="4"/>
      <c r="U30" s="4"/>
    </row>
    <row r="31" spans="1:21">
      <c r="A31" s="74" t="s">
        <v>49</v>
      </c>
      <c r="B31" s="74"/>
      <c r="C31" s="31">
        <v>2022</v>
      </c>
      <c r="D31" s="7">
        <f>SUM(E31:H31)</f>
        <v>10554.96969</v>
      </c>
      <c r="E31" s="7">
        <f>SUM(E9,E11,E18,E26,E27,E28)</f>
        <v>0</v>
      </c>
      <c r="F31" s="7">
        <f>SUM(F9,F11,F18,F26,F27,F28)</f>
        <v>97.296999999999997</v>
      </c>
      <c r="G31" s="7">
        <f>SUM(G9,G11,G18,G26,G27,G28)</f>
        <v>10457.672689999999</v>
      </c>
      <c r="H31" s="7">
        <f>SUM(H9,H11,H18,H26,H27,H28)</f>
        <v>0</v>
      </c>
      <c r="I31" s="7">
        <f>SUM(I9,I11,I18,I26,I27,I30)</f>
        <v>0</v>
      </c>
      <c r="J31" s="7">
        <f>SUM(K31:N31)</f>
        <v>2755.9650000000001</v>
      </c>
      <c r="K31" s="7">
        <f>SUM(K9,K11,K18,K26,K27,K28)</f>
        <v>0</v>
      </c>
      <c r="L31" s="7">
        <f>SUM(L9,L11,L18,L26,L27,L28)</f>
        <v>97.296999999999997</v>
      </c>
      <c r="M31" s="7">
        <f>SUM(M9,M11,M18,M26,M27,M28)</f>
        <v>2658.6680000000001</v>
      </c>
      <c r="N31" s="7">
        <f>SUM(N9,N11,N18,N26,N27,N28)</f>
        <v>0</v>
      </c>
      <c r="O31" s="7">
        <f>SUM(O9,O11,O18,O26,O27,O30)</f>
        <v>0</v>
      </c>
      <c r="P31" s="7">
        <f>SUM(Q31:T31)</f>
        <v>2755.9650000000001</v>
      </c>
      <c r="Q31" s="7">
        <f>SUM(Q9,Q11,Q18,Q26,Q27,Q28)</f>
        <v>0</v>
      </c>
      <c r="R31" s="7">
        <f>SUM(R9,R11,R18,R26,R27,R28)</f>
        <v>97.296999999999997</v>
      </c>
      <c r="S31" s="7">
        <f>SUM(S9,S11,S18,S26,S27,S28)</f>
        <v>2658.6680000000001</v>
      </c>
      <c r="T31" s="7">
        <f>SUM(T9,T11,T18,T26,T27,T28)</f>
        <v>0</v>
      </c>
      <c r="U31" s="7">
        <f>SUM(U9,U11,U18,U26,U27,U30)</f>
        <v>0</v>
      </c>
    </row>
    <row r="32" spans="1:21">
      <c r="A32" s="73" t="s">
        <v>50</v>
      </c>
      <c r="B32" s="73"/>
      <c r="C32" s="73"/>
      <c r="D32" s="73"/>
      <c r="E32" s="73"/>
      <c r="F32" s="73"/>
      <c r="G32" s="73"/>
      <c r="H32" s="73"/>
      <c r="I32" s="7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5" customHeight="1">
      <c r="A33" s="13">
        <v>1</v>
      </c>
      <c r="B33" s="32" t="s">
        <v>51</v>
      </c>
      <c r="C33" s="1">
        <v>2022</v>
      </c>
      <c r="D33" s="2">
        <f>SUM(E33:H33)</f>
        <v>290.10000000000002</v>
      </c>
      <c r="E33" s="2">
        <f>SUM(E34,E35,E36,E37)</f>
        <v>0</v>
      </c>
      <c r="F33" s="2">
        <f>SUM(F34,F35,F36,F37)</f>
        <v>0</v>
      </c>
      <c r="G33" s="2">
        <f>SUM(G34,G35,G36,G37)</f>
        <v>290.10000000000002</v>
      </c>
      <c r="H33" s="2">
        <f>SUM(H34,H35,H36,H37)</f>
        <v>0</v>
      </c>
      <c r="I33" s="2"/>
      <c r="J33" s="2">
        <f>SUM(K33:N33)</f>
        <v>0</v>
      </c>
      <c r="K33" s="2">
        <f>SUM(K34,K35,K36,K37)</f>
        <v>0</v>
      </c>
      <c r="L33" s="2">
        <f>SUM(L34,L35,L36,L37)</f>
        <v>0</v>
      </c>
      <c r="M33" s="2">
        <f>SUM(M34,M35,M36,M37)</f>
        <v>0</v>
      </c>
      <c r="N33" s="2">
        <f>SUM(N34,N35,N36,N37)</f>
        <v>0</v>
      </c>
      <c r="O33" s="2"/>
      <c r="P33" s="2">
        <f>SUM(Q33:T33)</f>
        <v>0</v>
      </c>
      <c r="Q33" s="2">
        <f>SUM(Q34,Q35,Q36,Q37)</f>
        <v>0</v>
      </c>
      <c r="R33" s="2">
        <f>SUM(R34,R35,R36,R37)</f>
        <v>0</v>
      </c>
      <c r="S33" s="2">
        <f>SUM(S34,S35,S36,S37)</f>
        <v>0</v>
      </c>
      <c r="T33" s="2">
        <f>SUM(T34,T35,T36,T37)</f>
        <v>0</v>
      </c>
      <c r="U33" s="2"/>
    </row>
    <row r="34" spans="1:21" ht="15" customHeight="1">
      <c r="A34" s="14" t="s">
        <v>13</v>
      </c>
      <c r="B34" s="23" t="s">
        <v>52</v>
      </c>
      <c r="C34" s="3">
        <v>2022</v>
      </c>
      <c r="D34" s="4">
        <f>SUM(E34:H34)</f>
        <v>0</v>
      </c>
      <c r="E34" s="4"/>
      <c r="F34" s="4"/>
      <c r="G34" s="8"/>
      <c r="H34" s="4">
        <v>0</v>
      </c>
      <c r="I34" s="4"/>
      <c r="J34" s="4">
        <f>SUM(K34:N34)</f>
        <v>0</v>
      </c>
      <c r="K34" s="4"/>
      <c r="L34" s="4"/>
      <c r="M34" s="8"/>
      <c r="N34" s="4">
        <v>0</v>
      </c>
      <c r="O34" s="4"/>
      <c r="P34" s="4">
        <f>SUM(Q34:T34)</f>
        <v>0</v>
      </c>
      <c r="Q34" s="4"/>
      <c r="R34" s="4"/>
      <c r="S34" s="8"/>
      <c r="T34" s="4">
        <v>0</v>
      </c>
      <c r="U34" s="4"/>
    </row>
    <row r="35" spans="1:21" ht="15" customHeight="1">
      <c r="A35" s="14" t="s">
        <v>53</v>
      </c>
      <c r="B35" s="23" t="s">
        <v>54</v>
      </c>
      <c r="C35" s="3">
        <v>2022</v>
      </c>
      <c r="D35" s="4">
        <f t="shared" ref="D35:D47" si="14">SUM(E35:H35)</f>
        <v>290.10000000000002</v>
      </c>
      <c r="E35" s="4"/>
      <c r="F35" s="4"/>
      <c r="G35" s="8">
        <v>290.10000000000002</v>
      </c>
      <c r="H35" s="4"/>
      <c r="I35" s="4"/>
      <c r="J35" s="4">
        <f>SUM(K35:N35)</f>
        <v>0</v>
      </c>
      <c r="K35" s="4"/>
      <c r="L35" s="4"/>
      <c r="M35" s="8">
        <v>0</v>
      </c>
      <c r="N35" s="4"/>
      <c r="O35" s="4"/>
      <c r="P35" s="4">
        <f t="shared" ref="P35:P37" si="15">SUM(Q35:T35)</f>
        <v>0</v>
      </c>
      <c r="Q35" s="4"/>
      <c r="R35" s="4"/>
      <c r="S35" s="8">
        <v>0</v>
      </c>
      <c r="T35" s="4"/>
      <c r="U35" s="4"/>
    </row>
    <row r="36" spans="1:21" ht="15" customHeight="1">
      <c r="A36" s="14" t="s">
        <v>55</v>
      </c>
      <c r="B36" s="23" t="s">
        <v>56</v>
      </c>
      <c r="C36" s="3">
        <v>2022</v>
      </c>
      <c r="D36" s="4">
        <f t="shared" si="14"/>
        <v>0</v>
      </c>
      <c r="E36" s="4"/>
      <c r="F36" s="4"/>
      <c r="G36" s="9"/>
      <c r="H36" s="4">
        <v>0</v>
      </c>
      <c r="I36" s="4"/>
      <c r="J36" s="4">
        <f t="shared" ref="J36:J37" si="16">SUM(K36:N36)</f>
        <v>0</v>
      </c>
      <c r="K36" s="4"/>
      <c r="L36" s="4"/>
      <c r="M36" s="9"/>
      <c r="N36" s="4">
        <v>0</v>
      </c>
      <c r="O36" s="4"/>
      <c r="P36" s="4">
        <f t="shared" si="15"/>
        <v>0</v>
      </c>
      <c r="Q36" s="4"/>
      <c r="R36" s="4"/>
      <c r="S36" s="9"/>
      <c r="T36" s="4">
        <v>0</v>
      </c>
      <c r="U36" s="4"/>
    </row>
    <row r="37" spans="1:21" ht="15" customHeight="1">
      <c r="A37" s="14" t="s">
        <v>57</v>
      </c>
      <c r="B37" s="23" t="s">
        <v>58</v>
      </c>
      <c r="C37" s="3">
        <v>2022</v>
      </c>
      <c r="D37" s="4">
        <f t="shared" si="14"/>
        <v>0</v>
      </c>
      <c r="E37" s="4"/>
      <c r="F37" s="4"/>
      <c r="G37" s="8"/>
      <c r="H37" s="4"/>
      <c r="I37" s="4"/>
      <c r="J37" s="4">
        <f t="shared" si="16"/>
        <v>0</v>
      </c>
      <c r="K37" s="4"/>
      <c r="L37" s="4"/>
      <c r="M37" s="8"/>
      <c r="N37" s="4"/>
      <c r="O37" s="4"/>
      <c r="P37" s="4">
        <f t="shared" si="15"/>
        <v>0</v>
      </c>
      <c r="Q37" s="4"/>
      <c r="R37" s="4"/>
      <c r="S37" s="8"/>
      <c r="T37" s="4"/>
      <c r="U37" s="4"/>
    </row>
    <row r="38" spans="1:21" ht="15" customHeight="1">
      <c r="A38" s="13">
        <v>2</v>
      </c>
      <c r="B38" s="32" t="s">
        <v>59</v>
      </c>
      <c r="C38" s="1">
        <v>2022</v>
      </c>
      <c r="D38" s="2">
        <f>SUM(E38:H38)</f>
        <v>5648.1</v>
      </c>
      <c r="E38" s="2">
        <f>SUM(E39,E40,E41,E42)</f>
        <v>0</v>
      </c>
      <c r="F38" s="2">
        <f>SUM(F39,F40,F41,F42)</f>
        <v>5573</v>
      </c>
      <c r="G38" s="2">
        <f>SUM(G39,G40,G41,G42)</f>
        <v>75.099999999999994</v>
      </c>
      <c r="H38" s="2">
        <f>SUM(H39,H40,H41,H42)</f>
        <v>0</v>
      </c>
      <c r="I38" s="2">
        <f>SUM(I39,I40,I41,I42)</f>
        <v>0</v>
      </c>
      <c r="J38" s="2">
        <f>SUM(K38:N38)</f>
        <v>1013.75558</v>
      </c>
      <c r="K38" s="2">
        <f>SUM(K39,K40,K41,K42)</f>
        <v>0</v>
      </c>
      <c r="L38" s="2">
        <f>SUM(L39,L40,L41,L42)</f>
        <v>1013.75558</v>
      </c>
      <c r="M38" s="2">
        <f>SUM(M39,M40,M41,M42)</f>
        <v>0</v>
      </c>
      <c r="N38" s="2">
        <f>SUM(N39,N40,N41,N42)</f>
        <v>0</v>
      </c>
      <c r="O38" s="2">
        <f>SUM(O39,O40,O41,O42)</f>
        <v>0</v>
      </c>
      <c r="P38" s="2">
        <f>SUM(Q38:T38)</f>
        <v>1013.75558</v>
      </c>
      <c r="Q38" s="2">
        <f>SUM(Q39,Q40,Q41,Q42)</f>
        <v>0</v>
      </c>
      <c r="R38" s="2">
        <f>SUM(R39,R40,R41,R42)</f>
        <v>1013.75558</v>
      </c>
      <c r="S38" s="2">
        <f>SUM(S39,S40,S41,S42)</f>
        <v>0</v>
      </c>
      <c r="T38" s="2">
        <f>SUM(T39,T40,T41,T42)</f>
        <v>0</v>
      </c>
      <c r="U38" s="2">
        <f>SUM(U39,U40,U41,U42)</f>
        <v>0</v>
      </c>
    </row>
    <row r="39" spans="1:21" ht="15" customHeight="1">
      <c r="A39" s="14" t="s">
        <v>60</v>
      </c>
      <c r="B39" s="23" t="s">
        <v>61</v>
      </c>
      <c r="C39" s="3">
        <v>2022</v>
      </c>
      <c r="D39" s="4">
        <f t="shared" si="14"/>
        <v>0</v>
      </c>
      <c r="E39" s="4"/>
      <c r="F39" s="4"/>
      <c r="G39" s="8"/>
      <c r="H39" s="4">
        <v>0</v>
      </c>
      <c r="I39" s="4"/>
      <c r="J39" s="4">
        <f t="shared" ref="J39:J41" si="17">SUM(K39:N39)</f>
        <v>0</v>
      </c>
      <c r="K39" s="4"/>
      <c r="L39" s="4"/>
      <c r="M39" s="8"/>
      <c r="N39" s="4">
        <v>0</v>
      </c>
      <c r="O39" s="4"/>
      <c r="P39" s="4">
        <f t="shared" ref="P39:P41" si="18">SUM(Q39:T39)</f>
        <v>0</v>
      </c>
      <c r="Q39" s="4"/>
      <c r="R39" s="4"/>
      <c r="S39" s="8"/>
      <c r="T39" s="4">
        <v>0</v>
      </c>
      <c r="U39" s="4"/>
    </row>
    <row r="40" spans="1:21" ht="15" customHeight="1">
      <c r="A40" s="14" t="s">
        <v>18</v>
      </c>
      <c r="B40" s="23" t="s">
        <v>62</v>
      </c>
      <c r="C40" s="3">
        <v>2022</v>
      </c>
      <c r="D40" s="4">
        <f t="shared" si="14"/>
        <v>75.099999999999994</v>
      </c>
      <c r="E40" s="4"/>
      <c r="F40" s="8"/>
      <c r="G40" s="8">
        <v>75.099999999999994</v>
      </c>
      <c r="H40" s="4"/>
      <c r="I40" s="4"/>
      <c r="J40" s="4">
        <f t="shared" si="17"/>
        <v>0</v>
      </c>
      <c r="K40" s="4"/>
      <c r="L40" s="8"/>
      <c r="M40" s="8">
        <v>0</v>
      </c>
      <c r="N40" s="4"/>
      <c r="O40" s="4"/>
      <c r="P40" s="4">
        <v>0</v>
      </c>
      <c r="Q40" s="4"/>
      <c r="R40" s="8"/>
      <c r="S40" s="8">
        <v>0</v>
      </c>
      <c r="T40" s="4"/>
      <c r="U40" s="4"/>
    </row>
    <row r="41" spans="1:21" ht="15" customHeight="1">
      <c r="A41" s="14" t="s">
        <v>20</v>
      </c>
      <c r="B41" s="23" t="s">
        <v>63</v>
      </c>
      <c r="C41" s="3">
        <v>2022</v>
      </c>
      <c r="D41" s="4">
        <f t="shared" si="14"/>
        <v>3149</v>
      </c>
      <c r="E41" s="4"/>
      <c r="F41" s="4">
        <v>3149</v>
      </c>
      <c r="G41" s="8"/>
      <c r="H41" s="4">
        <v>0</v>
      </c>
      <c r="I41" s="4"/>
      <c r="J41" s="4">
        <f t="shared" si="17"/>
        <v>395.14499999999998</v>
      </c>
      <c r="K41" s="4"/>
      <c r="L41" s="4">
        <v>395.14499999999998</v>
      </c>
      <c r="M41" s="8"/>
      <c r="N41" s="4">
        <v>0</v>
      </c>
      <c r="O41" s="4"/>
      <c r="P41" s="4">
        <f t="shared" si="18"/>
        <v>395.14499999999998</v>
      </c>
      <c r="Q41" s="4"/>
      <c r="R41" s="4">
        <v>395.14499999999998</v>
      </c>
      <c r="S41" s="8"/>
      <c r="T41" s="4">
        <v>0</v>
      </c>
      <c r="U41" s="4"/>
    </row>
    <row r="42" spans="1:21" ht="15" customHeight="1">
      <c r="A42" s="14" t="s">
        <v>22</v>
      </c>
      <c r="B42" s="23" t="s">
        <v>64</v>
      </c>
      <c r="C42" s="3">
        <v>2022</v>
      </c>
      <c r="D42" s="4">
        <f>SUM(E42:H42)</f>
        <v>2424</v>
      </c>
      <c r="E42" s="4"/>
      <c r="F42" s="4">
        <v>2424</v>
      </c>
      <c r="G42" s="8"/>
      <c r="H42" s="4"/>
      <c r="I42" s="4"/>
      <c r="J42" s="4">
        <f>SUM(K42:N42)</f>
        <v>618.61058000000003</v>
      </c>
      <c r="K42" s="4"/>
      <c r="L42" s="4">
        <v>618.61058000000003</v>
      </c>
      <c r="M42" s="8"/>
      <c r="N42" s="4"/>
      <c r="O42" s="4"/>
      <c r="P42" s="4">
        <f>SUM(Q42:T42)</f>
        <v>618.61058000000003</v>
      </c>
      <c r="Q42" s="4"/>
      <c r="R42" s="4">
        <v>618.61058000000003</v>
      </c>
      <c r="S42" s="8"/>
      <c r="T42" s="4"/>
      <c r="U42" s="4"/>
    </row>
    <row r="43" spans="1:21" ht="15" customHeight="1">
      <c r="A43" s="24">
        <v>3</v>
      </c>
      <c r="B43" s="32" t="s">
        <v>65</v>
      </c>
      <c r="C43" s="1">
        <v>2022</v>
      </c>
      <c r="D43" s="2">
        <f t="shared" si="14"/>
        <v>0</v>
      </c>
      <c r="E43" s="2"/>
      <c r="F43" s="2"/>
      <c r="G43" s="10"/>
      <c r="H43" s="2"/>
      <c r="I43" s="2"/>
      <c r="J43" s="2">
        <f t="shared" ref="J43" si="19">SUM(K43:N43)</f>
        <v>0</v>
      </c>
      <c r="K43" s="2"/>
      <c r="L43" s="2"/>
      <c r="M43" s="10"/>
      <c r="N43" s="2"/>
      <c r="O43" s="2"/>
      <c r="P43" s="2">
        <f t="shared" ref="P43" si="20">SUM(Q43:T43)</f>
        <v>0</v>
      </c>
      <c r="Q43" s="2"/>
      <c r="R43" s="2"/>
      <c r="S43" s="10"/>
      <c r="T43" s="2"/>
      <c r="U43" s="2"/>
    </row>
    <row r="44" spans="1:21">
      <c r="A44" s="71" t="s">
        <v>66</v>
      </c>
      <c r="B44" s="71"/>
      <c r="C44" s="31">
        <v>2022</v>
      </c>
      <c r="D44" s="7">
        <f>SUM(E44:H44)</f>
        <v>5938.2</v>
      </c>
      <c r="E44" s="7">
        <f>SUM(E33,E38,E43)</f>
        <v>0</v>
      </c>
      <c r="F44" s="7">
        <f>SUM(F33,F38,F43)</f>
        <v>5573</v>
      </c>
      <c r="G44" s="7">
        <f>SUM(G33,G38,G43)</f>
        <v>365.20000000000005</v>
      </c>
      <c r="H44" s="7">
        <f>SUM(H33,H38,H43)</f>
        <v>0</v>
      </c>
      <c r="I44" s="7">
        <f>SUM(I33,I38,I43)</f>
        <v>0</v>
      </c>
      <c r="J44" s="7">
        <f>SUM(K44:N44)</f>
        <v>1013.75558</v>
      </c>
      <c r="K44" s="7">
        <f>SUM(K33,K38,K43)</f>
        <v>0</v>
      </c>
      <c r="L44" s="7">
        <f>SUM(L33,L38,L43)</f>
        <v>1013.75558</v>
      </c>
      <c r="M44" s="7">
        <f>SUM(M33,M38,M43)</f>
        <v>0</v>
      </c>
      <c r="N44" s="7">
        <f>SUM(N33,N38,N43)</f>
        <v>0</v>
      </c>
      <c r="O44" s="7">
        <f>SUM(O33,O38,O43)</f>
        <v>0</v>
      </c>
      <c r="P44" s="7">
        <f>SUM(Q44:T44)</f>
        <v>1013.75558</v>
      </c>
      <c r="Q44" s="7">
        <f>SUM(Q33,Q38,Q43)</f>
        <v>0</v>
      </c>
      <c r="R44" s="7">
        <f>SUM(R33,R38,R43)</f>
        <v>1013.75558</v>
      </c>
      <c r="S44" s="7">
        <f>SUM(S33,S38,S43)</f>
        <v>0</v>
      </c>
      <c r="T44" s="7">
        <f>SUM(T33,T38,T43)</f>
        <v>0</v>
      </c>
      <c r="U44" s="7">
        <f>SUM(U33,U38,U43)</f>
        <v>0</v>
      </c>
    </row>
    <row r="45" spans="1:21">
      <c r="A45" s="73" t="s">
        <v>67</v>
      </c>
      <c r="B45" s="73"/>
      <c r="C45" s="73"/>
      <c r="D45" s="73"/>
      <c r="E45" s="73"/>
      <c r="F45" s="73"/>
      <c r="G45" s="73"/>
      <c r="H45" s="73"/>
      <c r="I45" s="73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ht="15" customHeight="1">
      <c r="A46" s="13">
        <v>1</v>
      </c>
      <c r="B46" s="33" t="s">
        <v>68</v>
      </c>
      <c r="C46" s="1">
        <v>2022</v>
      </c>
      <c r="D46" s="2">
        <f>SUM(E46:H46)</f>
        <v>270.10000000000002</v>
      </c>
      <c r="E46" s="2">
        <f>E47</f>
        <v>0</v>
      </c>
      <c r="F46" s="2">
        <f>F47</f>
        <v>0</v>
      </c>
      <c r="G46" s="2">
        <f>G47</f>
        <v>270.10000000000002</v>
      </c>
      <c r="H46" s="2">
        <f>H47</f>
        <v>0</v>
      </c>
      <c r="I46" s="2">
        <f>I47</f>
        <v>0</v>
      </c>
      <c r="J46" s="2">
        <f>SUM(K46:N46)</f>
        <v>0</v>
      </c>
      <c r="K46" s="2">
        <f>K47</f>
        <v>0</v>
      </c>
      <c r="L46" s="2">
        <f>L47</f>
        <v>0</v>
      </c>
      <c r="M46" s="2">
        <f>M47</f>
        <v>0</v>
      </c>
      <c r="N46" s="2">
        <f>N47</f>
        <v>0</v>
      </c>
      <c r="O46" s="2">
        <f>O47</f>
        <v>0</v>
      </c>
      <c r="P46" s="2">
        <f>SUM(Q46:T46)</f>
        <v>0</v>
      </c>
      <c r="Q46" s="2">
        <f>Q47</f>
        <v>0</v>
      </c>
      <c r="R46" s="2">
        <f>R47</f>
        <v>0</v>
      </c>
      <c r="S46" s="2">
        <f>S47</f>
        <v>0</v>
      </c>
      <c r="T46" s="2">
        <f>T47</f>
        <v>0</v>
      </c>
      <c r="U46" s="2">
        <f>U47</f>
        <v>0</v>
      </c>
    </row>
    <row r="47" spans="1:21" ht="15" customHeight="1">
      <c r="A47" s="25" t="s">
        <v>13</v>
      </c>
      <c r="B47" s="26" t="s">
        <v>69</v>
      </c>
      <c r="C47" s="3">
        <v>2022</v>
      </c>
      <c r="D47" s="4">
        <f t="shared" si="14"/>
        <v>270.10000000000002</v>
      </c>
      <c r="E47" s="4"/>
      <c r="F47" s="4"/>
      <c r="G47" s="8">
        <v>270.10000000000002</v>
      </c>
      <c r="H47" s="11"/>
      <c r="I47" s="4"/>
      <c r="J47" s="4">
        <f t="shared" ref="J47" si="21">SUM(K47:N47)</f>
        <v>0</v>
      </c>
      <c r="K47" s="4"/>
      <c r="L47" s="4"/>
      <c r="M47" s="8">
        <v>0</v>
      </c>
      <c r="N47" s="11"/>
      <c r="O47" s="4"/>
      <c r="P47" s="4">
        <f t="shared" ref="P47" si="22">SUM(Q47:T47)</f>
        <v>0</v>
      </c>
      <c r="Q47" s="4"/>
      <c r="R47" s="4"/>
      <c r="S47" s="8">
        <v>0</v>
      </c>
      <c r="T47" s="11"/>
      <c r="U47" s="4"/>
    </row>
    <row r="48" spans="1:21">
      <c r="A48" s="71" t="s">
        <v>70</v>
      </c>
      <c r="B48" s="71"/>
      <c r="C48" s="31">
        <v>2022</v>
      </c>
      <c r="D48" s="7">
        <f>SUM(E48:H48)</f>
        <v>270.10000000000002</v>
      </c>
      <c r="E48" s="7">
        <f>E46</f>
        <v>0</v>
      </c>
      <c r="F48" s="7">
        <f>F46</f>
        <v>0</v>
      </c>
      <c r="G48" s="7">
        <f>G46</f>
        <v>270.10000000000002</v>
      </c>
      <c r="H48" s="7">
        <f>H46</f>
        <v>0</v>
      </c>
      <c r="I48" s="7">
        <f>I46</f>
        <v>0</v>
      </c>
      <c r="J48" s="7">
        <f>SUM(K48:N48)</f>
        <v>0</v>
      </c>
      <c r="K48" s="7">
        <f>K46</f>
        <v>0</v>
      </c>
      <c r="L48" s="7">
        <f>L46</f>
        <v>0</v>
      </c>
      <c r="M48" s="7">
        <f>M46</f>
        <v>0</v>
      </c>
      <c r="N48" s="7">
        <f>N46</f>
        <v>0</v>
      </c>
      <c r="O48" s="7">
        <f>O46</f>
        <v>0</v>
      </c>
      <c r="P48" s="7">
        <f>SUM(Q48:T48)</f>
        <v>0</v>
      </c>
      <c r="Q48" s="7">
        <f>Q46</f>
        <v>0</v>
      </c>
      <c r="R48" s="7">
        <f>R46</f>
        <v>0</v>
      </c>
      <c r="S48" s="7">
        <f>S46</f>
        <v>0</v>
      </c>
      <c r="T48" s="7">
        <f>T46</f>
        <v>0</v>
      </c>
      <c r="U48" s="7">
        <f>U46</f>
        <v>0</v>
      </c>
    </row>
    <row r="49" spans="1:21" ht="15.75">
      <c r="A49" s="72" t="s">
        <v>71</v>
      </c>
      <c r="B49" s="72"/>
      <c r="C49" s="72"/>
      <c r="D49" s="72"/>
      <c r="E49" s="72"/>
      <c r="F49" s="72"/>
      <c r="G49" s="72"/>
      <c r="H49" s="72"/>
      <c r="I49" s="72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>
      <c r="A50" s="70" t="s">
        <v>72</v>
      </c>
      <c r="B50" s="70"/>
      <c r="C50" s="70"/>
      <c r="D50" s="70"/>
      <c r="E50" s="70"/>
      <c r="F50" s="70"/>
      <c r="G50" s="70"/>
      <c r="H50" s="70"/>
      <c r="I50" s="70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ht="15" customHeight="1">
      <c r="A51" s="13">
        <v>1</v>
      </c>
      <c r="B51" s="32" t="s">
        <v>12</v>
      </c>
      <c r="C51" s="1">
        <v>2022</v>
      </c>
      <c r="D51" s="7">
        <f t="shared" ref="D51:D54" si="23">SUM(E51:H51)</f>
        <v>1821.5909099999999</v>
      </c>
      <c r="E51" s="7">
        <f>E52</f>
        <v>0</v>
      </c>
      <c r="F51" s="7">
        <f>F52</f>
        <v>1603</v>
      </c>
      <c r="G51" s="7">
        <f>G52</f>
        <v>218.59091000000001</v>
      </c>
      <c r="H51" s="7">
        <f>H52</f>
        <v>0</v>
      </c>
      <c r="I51" s="7">
        <f>I52</f>
        <v>0</v>
      </c>
      <c r="J51" s="7">
        <f t="shared" ref="J51:J54" si="24">SUM(K51:N51)</f>
        <v>1821.5909099999999</v>
      </c>
      <c r="K51" s="7">
        <f>K52</f>
        <v>0</v>
      </c>
      <c r="L51" s="7">
        <f>L52</f>
        <v>1603</v>
      </c>
      <c r="M51" s="7">
        <f>M52</f>
        <v>218.59091000000001</v>
      </c>
      <c r="N51" s="7">
        <f>N52</f>
        <v>0</v>
      </c>
      <c r="O51" s="7">
        <f>O52</f>
        <v>0</v>
      </c>
      <c r="P51" s="7">
        <f t="shared" ref="P51:P54" si="25">SUM(Q51:T51)</f>
        <v>1821.5909099999999</v>
      </c>
      <c r="Q51" s="7">
        <f>Q52</f>
        <v>0</v>
      </c>
      <c r="R51" s="7">
        <f>R52</f>
        <v>1603</v>
      </c>
      <c r="S51" s="7">
        <f>S52</f>
        <v>218.59091000000001</v>
      </c>
      <c r="T51" s="7">
        <f>T52</f>
        <v>0</v>
      </c>
      <c r="U51" s="7">
        <f>U52</f>
        <v>0</v>
      </c>
    </row>
    <row r="52" spans="1:21" ht="15" customHeight="1">
      <c r="A52" s="14" t="s">
        <v>73</v>
      </c>
      <c r="B52" s="23" t="s">
        <v>74</v>
      </c>
      <c r="C52" s="3">
        <v>2022</v>
      </c>
      <c r="D52" s="4">
        <f t="shared" si="23"/>
        <v>1821.5909099999999</v>
      </c>
      <c r="E52" s="4"/>
      <c r="F52" s="4">
        <v>1603</v>
      </c>
      <c r="G52" s="4">
        <v>218.59091000000001</v>
      </c>
      <c r="H52" s="4"/>
      <c r="I52" s="4"/>
      <c r="J52" s="4">
        <f t="shared" si="24"/>
        <v>1821.5909099999999</v>
      </c>
      <c r="K52" s="4"/>
      <c r="L52" s="4">
        <v>1603</v>
      </c>
      <c r="M52" s="4">
        <v>218.59091000000001</v>
      </c>
      <c r="N52" s="4"/>
      <c r="O52" s="4"/>
      <c r="P52" s="4">
        <f t="shared" si="25"/>
        <v>1821.5909099999999</v>
      </c>
      <c r="Q52" s="4"/>
      <c r="R52" s="4">
        <v>1603</v>
      </c>
      <c r="S52" s="4">
        <v>218.59091000000001</v>
      </c>
      <c r="T52" s="4"/>
      <c r="U52" s="4"/>
    </row>
    <row r="53" spans="1:21" ht="15" customHeight="1">
      <c r="A53" s="12"/>
      <c r="B53" s="27" t="s">
        <v>75</v>
      </c>
      <c r="C53" s="1">
        <v>2022</v>
      </c>
      <c r="D53" s="7">
        <f t="shared" si="23"/>
        <v>1821.5909099999999</v>
      </c>
      <c r="E53" s="7">
        <f>E51</f>
        <v>0</v>
      </c>
      <c r="F53" s="7">
        <f>F51</f>
        <v>1603</v>
      </c>
      <c r="G53" s="7">
        <f>G51</f>
        <v>218.59091000000001</v>
      </c>
      <c r="H53" s="7">
        <f>H51</f>
        <v>0</v>
      </c>
      <c r="I53" s="7">
        <f>I51</f>
        <v>0</v>
      </c>
      <c r="J53" s="7">
        <f t="shared" si="24"/>
        <v>1821.5909099999999</v>
      </c>
      <c r="K53" s="7">
        <f>K51</f>
        <v>0</v>
      </c>
      <c r="L53" s="7">
        <f>L51</f>
        <v>1603</v>
      </c>
      <c r="M53" s="7">
        <f>M51</f>
        <v>218.59091000000001</v>
      </c>
      <c r="N53" s="7">
        <f>N51</f>
        <v>0</v>
      </c>
      <c r="O53" s="7">
        <f>O51</f>
        <v>0</v>
      </c>
      <c r="P53" s="7">
        <f t="shared" si="25"/>
        <v>1821.5909099999999</v>
      </c>
      <c r="Q53" s="7">
        <f>Q51</f>
        <v>0</v>
      </c>
      <c r="R53" s="7">
        <f>R51</f>
        <v>1603</v>
      </c>
      <c r="S53" s="7">
        <f>S51</f>
        <v>218.59091000000001</v>
      </c>
      <c r="T53" s="7">
        <f>T51</f>
        <v>0</v>
      </c>
      <c r="U53" s="7">
        <f>U51</f>
        <v>0</v>
      </c>
    </row>
    <row r="54" spans="1:21">
      <c r="A54" s="68" t="s">
        <v>76</v>
      </c>
      <c r="B54" s="68"/>
      <c r="C54" s="31">
        <v>2022</v>
      </c>
      <c r="D54" s="7">
        <f t="shared" si="23"/>
        <v>18584.8606</v>
      </c>
      <c r="E54" s="7">
        <f>SUM(E31,E44,E48,E53)</f>
        <v>0</v>
      </c>
      <c r="F54" s="7">
        <f>SUM(F31,F44,F48,F53)</f>
        <v>7273.2969999999996</v>
      </c>
      <c r="G54" s="7">
        <f>SUM(G31,G44,G48,G53)</f>
        <v>11311.563600000001</v>
      </c>
      <c r="H54" s="7">
        <f>SUM(H31,H44,H48,H53)</f>
        <v>0</v>
      </c>
      <c r="I54" s="7">
        <f>SUM(I31,I44,I48,I53)</f>
        <v>0</v>
      </c>
      <c r="J54" s="7">
        <f t="shared" si="24"/>
        <v>5591.31149</v>
      </c>
      <c r="K54" s="7">
        <f>SUM(K31,K44,K48,K53)</f>
        <v>0</v>
      </c>
      <c r="L54" s="7">
        <f>SUM(L31,L44,L48,L53)</f>
        <v>2714.05258</v>
      </c>
      <c r="M54" s="7">
        <f>SUM(M31,M44,M48,M53)</f>
        <v>2877.25891</v>
      </c>
      <c r="N54" s="7">
        <f>SUM(N31,N44,N48,N53)</f>
        <v>0</v>
      </c>
      <c r="O54" s="7">
        <f>SUM(O31,O44,O48,O53)</f>
        <v>0</v>
      </c>
      <c r="P54" s="7">
        <f t="shared" si="25"/>
        <v>5591.31149</v>
      </c>
      <c r="Q54" s="7">
        <f>SUM(Q31,Q44,Q48,Q53)</f>
        <v>0</v>
      </c>
      <c r="R54" s="7">
        <f>SUM(R31,R44,R48,R53)</f>
        <v>2714.05258</v>
      </c>
      <c r="S54" s="7">
        <f>SUM(S31,S44,S48,S53)</f>
        <v>2877.25891</v>
      </c>
      <c r="T54" s="7">
        <f>SUM(T31,T44,T48,T53)</f>
        <v>0</v>
      </c>
      <c r="U54" s="7">
        <f>SUM(U31,U44,U48,U53)</f>
        <v>0</v>
      </c>
    </row>
    <row r="55" spans="1:2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</sheetData>
  <mergeCells count="22">
    <mergeCell ref="A2:U2"/>
    <mergeCell ref="A4:A6"/>
    <mergeCell ref="B4:B6"/>
    <mergeCell ref="C4:C6"/>
    <mergeCell ref="D4:I4"/>
    <mergeCell ref="D5:D6"/>
    <mergeCell ref="E5:I5"/>
    <mergeCell ref="P4:U4"/>
    <mergeCell ref="P5:P6"/>
    <mergeCell ref="Q5:U5"/>
    <mergeCell ref="A54:B54"/>
    <mergeCell ref="J4:O4"/>
    <mergeCell ref="J5:J6"/>
    <mergeCell ref="K5:O5"/>
    <mergeCell ref="A50:I50"/>
    <mergeCell ref="A48:B48"/>
    <mergeCell ref="A49:I49"/>
    <mergeCell ref="A44:B44"/>
    <mergeCell ref="A45:I45"/>
    <mergeCell ref="A31:B31"/>
    <mergeCell ref="A32:I32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56" workbookViewId="0">
      <selection activeCell="F74" sqref="F72:F74"/>
    </sheetView>
  </sheetViews>
  <sheetFormatPr defaultColWidth="9.140625" defaultRowHeight="15"/>
  <cols>
    <col min="1" max="1" width="9.140625" style="37"/>
    <col min="2" max="2" width="50.7109375" style="38" customWidth="1"/>
    <col min="3" max="3" width="12.7109375" style="38" customWidth="1"/>
    <col min="4" max="5" width="15.7109375" style="38" customWidth="1"/>
    <col min="6" max="6" width="15.7109375" style="67" customWidth="1"/>
    <col min="7" max="7" width="50.7109375" style="67" customWidth="1"/>
    <col min="8" max="16384" width="9.140625" style="67"/>
  </cols>
  <sheetData>
    <row r="1" spans="1:7" s="38" customFormat="1" ht="15.75">
      <c r="A1" s="37"/>
      <c r="G1" s="39" t="s">
        <v>81</v>
      </c>
    </row>
    <row r="2" spans="1:7" s="38" customFormat="1" ht="15.75">
      <c r="A2" s="40"/>
    </row>
    <row r="3" spans="1:7" s="38" customFormat="1" ht="15.75">
      <c r="A3" s="88" t="s">
        <v>82</v>
      </c>
      <c r="B3" s="88"/>
      <c r="C3" s="88"/>
      <c r="D3" s="88"/>
      <c r="E3" s="88"/>
      <c r="F3" s="88"/>
      <c r="G3" s="88"/>
    </row>
    <row r="4" spans="1:7" s="38" customFormat="1" ht="15.75">
      <c r="A4" s="89" t="s">
        <v>83</v>
      </c>
      <c r="B4" s="89"/>
      <c r="C4" s="89"/>
      <c r="D4" s="89"/>
      <c r="E4" s="89"/>
      <c r="F4" s="89"/>
      <c r="G4" s="89"/>
    </row>
    <row r="5" spans="1:7" s="38" customFormat="1" ht="15.75">
      <c r="A5" s="89" t="s">
        <v>84</v>
      </c>
      <c r="B5" s="89"/>
      <c r="C5" s="89"/>
      <c r="D5" s="89"/>
      <c r="E5" s="89"/>
      <c r="F5" s="89"/>
      <c r="G5" s="89"/>
    </row>
    <row r="6" spans="1:7" s="38" customFormat="1" ht="15.75">
      <c r="A6" s="90" t="s">
        <v>85</v>
      </c>
      <c r="B6" s="90"/>
      <c r="C6" s="90"/>
      <c r="D6" s="90"/>
      <c r="E6" s="90"/>
      <c r="F6" s="90"/>
      <c r="G6" s="90"/>
    </row>
    <row r="7" spans="1:7" s="38" customFormat="1" ht="15.75">
      <c r="A7" s="90" t="s">
        <v>86</v>
      </c>
      <c r="B7" s="90"/>
      <c r="C7" s="90"/>
      <c r="D7" s="90"/>
      <c r="E7" s="90"/>
      <c r="F7" s="90"/>
      <c r="G7" s="90"/>
    </row>
    <row r="8" spans="1:7" s="38" customFormat="1" ht="15.75">
      <c r="A8" s="41"/>
    </row>
    <row r="9" spans="1:7" s="38" customFormat="1">
      <c r="A9" s="80" t="s">
        <v>0</v>
      </c>
      <c r="B9" s="84" t="s">
        <v>87</v>
      </c>
      <c r="C9" s="85" t="s">
        <v>88</v>
      </c>
      <c r="D9" s="91" t="s">
        <v>89</v>
      </c>
      <c r="E9" s="92"/>
      <c r="F9" s="93"/>
      <c r="G9" s="85" t="s">
        <v>90</v>
      </c>
    </row>
    <row r="10" spans="1:7" s="38" customFormat="1">
      <c r="A10" s="80"/>
      <c r="B10" s="84"/>
      <c r="C10" s="86"/>
      <c r="D10" s="94"/>
      <c r="E10" s="95"/>
      <c r="F10" s="96"/>
      <c r="G10" s="86"/>
    </row>
    <row r="11" spans="1:7" s="38" customFormat="1" ht="15.75">
      <c r="A11" s="80"/>
      <c r="B11" s="84"/>
      <c r="C11" s="86"/>
      <c r="D11" s="84" t="s">
        <v>91</v>
      </c>
      <c r="E11" s="84" t="s">
        <v>92</v>
      </c>
      <c r="F11" s="84"/>
      <c r="G11" s="86"/>
    </row>
    <row r="12" spans="1:7" s="38" customFormat="1">
      <c r="A12" s="80"/>
      <c r="B12" s="84"/>
      <c r="C12" s="86"/>
      <c r="D12" s="84"/>
      <c r="E12" s="85" t="s">
        <v>93</v>
      </c>
      <c r="F12" s="85" t="s">
        <v>94</v>
      </c>
      <c r="G12" s="86"/>
    </row>
    <row r="13" spans="1:7" s="38" customFormat="1">
      <c r="A13" s="80"/>
      <c r="B13" s="84"/>
      <c r="C13" s="86"/>
      <c r="D13" s="84"/>
      <c r="E13" s="86"/>
      <c r="F13" s="86"/>
      <c r="G13" s="86"/>
    </row>
    <row r="14" spans="1:7" s="38" customFormat="1">
      <c r="A14" s="80"/>
      <c r="B14" s="84"/>
      <c r="C14" s="87"/>
      <c r="D14" s="84"/>
      <c r="E14" s="87"/>
      <c r="F14" s="87"/>
      <c r="G14" s="87"/>
    </row>
    <row r="15" spans="1:7" s="38" customFormat="1" ht="15.75">
      <c r="A15" s="42">
        <v>1</v>
      </c>
      <c r="B15" s="43">
        <v>2</v>
      </c>
      <c r="C15" s="43">
        <v>3</v>
      </c>
      <c r="D15" s="43">
        <v>4</v>
      </c>
      <c r="E15" s="43">
        <v>5</v>
      </c>
      <c r="F15" s="43">
        <v>6</v>
      </c>
      <c r="G15" s="43">
        <v>7</v>
      </c>
    </row>
    <row r="16" spans="1:7" s="34" customFormat="1" ht="47.25">
      <c r="A16" s="44">
        <v>1</v>
      </c>
      <c r="B16" s="45" t="s">
        <v>95</v>
      </c>
      <c r="C16" s="44" t="s">
        <v>96</v>
      </c>
      <c r="D16" s="46">
        <v>309.8</v>
      </c>
      <c r="E16" s="47">
        <v>317</v>
      </c>
      <c r="F16" s="48">
        <f>1226/41931*10000</f>
        <v>292.38510886933295</v>
      </c>
      <c r="G16" s="49" t="s">
        <v>97</v>
      </c>
    </row>
    <row r="17" spans="1:7" s="34" customFormat="1" ht="78.75">
      <c r="A17" s="77">
        <v>2</v>
      </c>
      <c r="B17" s="45" t="s">
        <v>98</v>
      </c>
      <c r="C17" s="44" t="s">
        <v>99</v>
      </c>
      <c r="D17" s="50">
        <v>48.9</v>
      </c>
      <c r="E17" s="47">
        <v>48.6</v>
      </c>
      <c r="F17" s="48">
        <f>F18/(F18+(5805-375))*100</f>
        <v>46.354475400118552</v>
      </c>
      <c r="G17" s="49" t="s">
        <v>100</v>
      </c>
    </row>
    <row r="18" spans="1:7" s="34" customFormat="1" ht="47.25">
      <c r="A18" s="78"/>
      <c r="B18" s="51" t="s">
        <v>101</v>
      </c>
      <c r="C18" s="44" t="s">
        <v>102</v>
      </c>
      <c r="D18" s="50">
        <v>4983</v>
      </c>
      <c r="E18" s="52">
        <v>5114</v>
      </c>
      <c r="F18" s="48">
        <v>4692</v>
      </c>
      <c r="G18" s="49" t="s">
        <v>97</v>
      </c>
    </row>
    <row r="19" spans="1:7" s="34" customFormat="1" ht="63">
      <c r="A19" s="79"/>
      <c r="B19" s="51" t="s">
        <v>103</v>
      </c>
      <c r="C19" s="44" t="s">
        <v>102</v>
      </c>
      <c r="D19" s="50">
        <v>1103</v>
      </c>
      <c r="E19" s="52">
        <v>1170</v>
      </c>
      <c r="F19" s="48">
        <v>1103</v>
      </c>
      <c r="G19" s="52" t="s">
        <v>104</v>
      </c>
    </row>
    <row r="20" spans="1:7" s="34" customFormat="1" ht="63">
      <c r="A20" s="77">
        <v>3</v>
      </c>
      <c r="B20" s="45" t="s">
        <v>105</v>
      </c>
      <c r="C20" s="44" t="s">
        <v>96</v>
      </c>
      <c r="D20" s="53">
        <v>3</v>
      </c>
      <c r="E20" s="54">
        <v>3</v>
      </c>
      <c r="F20" s="53">
        <v>3</v>
      </c>
      <c r="G20" s="82" t="s">
        <v>106</v>
      </c>
    </row>
    <row r="21" spans="1:7" s="34" customFormat="1" ht="15.75">
      <c r="A21" s="79"/>
      <c r="B21" s="51" t="s">
        <v>107</v>
      </c>
      <c r="C21" s="44" t="s">
        <v>96</v>
      </c>
      <c r="D21" s="53">
        <v>6</v>
      </c>
      <c r="E21" s="54">
        <v>3</v>
      </c>
      <c r="F21" s="53">
        <v>5</v>
      </c>
      <c r="G21" s="83"/>
    </row>
    <row r="22" spans="1:7" s="34" customFormat="1" ht="31.5">
      <c r="A22" s="55">
        <v>4</v>
      </c>
      <c r="B22" s="45" t="s">
        <v>108</v>
      </c>
      <c r="C22" s="44" t="s">
        <v>96</v>
      </c>
      <c r="D22" s="53">
        <v>0</v>
      </c>
      <c r="E22" s="54">
        <v>1</v>
      </c>
      <c r="F22" s="53">
        <v>0</v>
      </c>
      <c r="G22" s="49" t="s">
        <v>109</v>
      </c>
    </row>
    <row r="23" spans="1:7" s="34" customFormat="1" ht="94.5">
      <c r="A23" s="44">
        <v>5</v>
      </c>
      <c r="B23" s="45" t="s">
        <v>14</v>
      </c>
      <c r="C23" s="44"/>
      <c r="D23" s="53"/>
      <c r="E23" s="54"/>
      <c r="F23" s="53"/>
      <c r="G23" s="53"/>
    </row>
    <row r="24" spans="1:7" s="34" customFormat="1" ht="47.25">
      <c r="A24" s="77">
        <v>6</v>
      </c>
      <c r="B24" s="51" t="s">
        <v>110</v>
      </c>
      <c r="C24" s="56"/>
      <c r="D24" s="53"/>
      <c r="E24" s="54"/>
      <c r="F24" s="53"/>
      <c r="G24" s="53"/>
    </row>
    <row r="25" spans="1:7" s="34" customFormat="1" ht="15.75">
      <c r="A25" s="78"/>
      <c r="B25" s="57" t="s">
        <v>111</v>
      </c>
      <c r="C25" s="56" t="s">
        <v>96</v>
      </c>
      <c r="D25" s="46"/>
      <c r="E25" s="52"/>
      <c r="F25" s="46"/>
      <c r="G25" s="46"/>
    </row>
    <row r="26" spans="1:7" s="34" customFormat="1" ht="15.75">
      <c r="A26" s="79"/>
      <c r="B26" s="57" t="s">
        <v>112</v>
      </c>
      <c r="C26" s="56" t="s">
        <v>113</v>
      </c>
      <c r="D26" s="50"/>
      <c r="E26" s="47"/>
      <c r="F26" s="50"/>
      <c r="G26" s="50"/>
    </row>
    <row r="27" spans="1:7" s="34" customFormat="1" ht="63">
      <c r="A27" s="77">
        <v>7</v>
      </c>
      <c r="B27" s="51" t="s">
        <v>114</v>
      </c>
      <c r="C27" s="56"/>
      <c r="D27" s="53"/>
      <c r="E27" s="54"/>
      <c r="F27" s="53"/>
      <c r="G27" s="53"/>
    </row>
    <row r="28" spans="1:7" s="34" customFormat="1" ht="15.75">
      <c r="A28" s="78"/>
      <c r="B28" s="57" t="s">
        <v>111</v>
      </c>
      <c r="C28" s="56" t="s">
        <v>96</v>
      </c>
      <c r="D28" s="46"/>
      <c r="E28" s="52"/>
      <c r="F28" s="46"/>
      <c r="G28" s="46"/>
    </row>
    <row r="29" spans="1:7" s="34" customFormat="1" ht="15.75">
      <c r="A29" s="79"/>
      <c r="B29" s="57" t="s">
        <v>112</v>
      </c>
      <c r="C29" s="56" t="s">
        <v>113</v>
      </c>
      <c r="D29" s="50"/>
      <c r="E29" s="47"/>
      <c r="F29" s="50"/>
      <c r="G29" s="50"/>
    </row>
    <row r="30" spans="1:7" s="34" customFormat="1" ht="63">
      <c r="A30" s="77">
        <v>8</v>
      </c>
      <c r="B30" s="45" t="s">
        <v>17</v>
      </c>
      <c r="C30" s="44"/>
      <c r="D30" s="53"/>
      <c r="E30" s="54"/>
      <c r="F30" s="53"/>
      <c r="G30" s="53"/>
    </row>
    <row r="31" spans="1:7" s="34" customFormat="1" ht="30">
      <c r="A31" s="78"/>
      <c r="B31" s="58" t="s">
        <v>115</v>
      </c>
      <c r="C31" s="44" t="s">
        <v>96</v>
      </c>
      <c r="D31" s="53">
        <v>2319</v>
      </c>
      <c r="E31" s="54">
        <v>1100</v>
      </c>
      <c r="F31" s="53">
        <v>818</v>
      </c>
      <c r="G31" s="49" t="s">
        <v>116</v>
      </c>
    </row>
    <row r="32" spans="1:7" s="34" customFormat="1" ht="47.25">
      <c r="A32" s="78"/>
      <c r="B32" s="58" t="s">
        <v>117</v>
      </c>
      <c r="C32" s="44" t="s">
        <v>96</v>
      </c>
      <c r="D32" s="53">
        <v>49</v>
      </c>
      <c r="E32" s="54">
        <v>40</v>
      </c>
      <c r="F32" s="53">
        <v>25</v>
      </c>
      <c r="G32" s="49" t="s">
        <v>118</v>
      </c>
    </row>
    <row r="33" spans="1:8" s="34" customFormat="1" ht="63">
      <c r="A33" s="78"/>
      <c r="B33" s="58" t="s">
        <v>119</v>
      </c>
      <c r="C33" s="44" t="s">
        <v>96</v>
      </c>
      <c r="D33" s="44" t="s">
        <v>120</v>
      </c>
      <c r="E33" s="54">
        <v>33</v>
      </c>
      <c r="F33" s="53">
        <v>37</v>
      </c>
      <c r="G33" s="53" t="s">
        <v>106</v>
      </c>
    </row>
    <row r="34" spans="1:8" s="34" customFormat="1" ht="47.25">
      <c r="A34" s="78"/>
      <c r="B34" s="58" t="s">
        <v>121</v>
      </c>
      <c r="C34" s="44" t="s">
        <v>122</v>
      </c>
      <c r="D34" s="44" t="s">
        <v>120</v>
      </c>
      <c r="E34" s="54">
        <v>66</v>
      </c>
      <c r="F34" s="53">
        <v>47</v>
      </c>
      <c r="G34" s="49" t="s">
        <v>123</v>
      </c>
    </row>
    <row r="35" spans="1:8" s="59" customFormat="1" ht="63">
      <c r="A35" s="79"/>
      <c r="B35" s="58" t="s">
        <v>124</v>
      </c>
      <c r="C35" s="44" t="s">
        <v>122</v>
      </c>
      <c r="D35" s="44" t="s">
        <v>120</v>
      </c>
      <c r="E35" s="54">
        <v>33</v>
      </c>
      <c r="F35" s="53">
        <v>8</v>
      </c>
      <c r="G35" s="49" t="s">
        <v>125</v>
      </c>
      <c r="H35" s="34"/>
    </row>
    <row r="36" spans="1:8" s="34" customFormat="1" ht="173.25">
      <c r="A36" s="77">
        <v>9</v>
      </c>
      <c r="B36" s="45" t="s">
        <v>126</v>
      </c>
      <c r="C36" s="44"/>
      <c r="D36" s="60"/>
      <c r="E36" s="61"/>
      <c r="F36" s="60"/>
      <c r="G36" s="60"/>
    </row>
    <row r="37" spans="1:8" s="34" customFormat="1" ht="30">
      <c r="A37" s="78"/>
      <c r="B37" s="58" t="s">
        <v>127</v>
      </c>
      <c r="C37" s="44" t="s">
        <v>96</v>
      </c>
      <c r="D37" s="53">
        <v>42</v>
      </c>
      <c r="E37" s="54">
        <v>25</v>
      </c>
      <c r="F37" s="53">
        <v>23</v>
      </c>
      <c r="G37" s="49" t="s">
        <v>97</v>
      </c>
    </row>
    <row r="38" spans="1:8" s="34" customFormat="1" ht="30">
      <c r="A38" s="79"/>
      <c r="B38" s="58" t="s">
        <v>128</v>
      </c>
      <c r="C38" s="44" t="s">
        <v>122</v>
      </c>
      <c r="D38" s="53">
        <v>595</v>
      </c>
      <c r="E38" s="54">
        <v>450</v>
      </c>
      <c r="F38" s="53">
        <v>268</v>
      </c>
      <c r="G38" s="49" t="s">
        <v>129</v>
      </c>
    </row>
    <row r="39" spans="1:8" s="34" customFormat="1" ht="31.5">
      <c r="A39" s="77" t="s">
        <v>130</v>
      </c>
      <c r="B39" s="45" t="s">
        <v>131</v>
      </c>
      <c r="C39" s="44"/>
      <c r="D39" s="60"/>
      <c r="E39" s="61"/>
      <c r="F39" s="60"/>
      <c r="G39" s="60"/>
    </row>
    <row r="40" spans="1:8" s="34" customFormat="1" ht="31.5">
      <c r="A40" s="78"/>
      <c r="B40" s="58" t="s">
        <v>127</v>
      </c>
      <c r="C40" s="44" t="s">
        <v>96</v>
      </c>
      <c r="D40" s="44" t="s">
        <v>120</v>
      </c>
      <c r="E40" s="54">
        <v>1</v>
      </c>
      <c r="F40" s="53">
        <v>1</v>
      </c>
      <c r="G40" s="53" t="s">
        <v>106</v>
      </c>
    </row>
    <row r="41" spans="1:8" s="34" customFormat="1" ht="31.5">
      <c r="A41" s="79"/>
      <c r="B41" s="58" t="s">
        <v>128</v>
      </c>
      <c r="C41" s="44" t="s">
        <v>122</v>
      </c>
      <c r="D41" s="44" t="s">
        <v>120</v>
      </c>
      <c r="E41" s="54">
        <v>8</v>
      </c>
      <c r="F41" s="53">
        <v>5</v>
      </c>
      <c r="G41" s="49" t="s">
        <v>132</v>
      </c>
    </row>
    <row r="42" spans="1:8" s="34" customFormat="1" ht="31.5">
      <c r="A42" s="77" t="s">
        <v>133</v>
      </c>
      <c r="B42" s="45" t="s">
        <v>134</v>
      </c>
      <c r="C42" s="44"/>
      <c r="D42" s="60"/>
      <c r="E42" s="61"/>
      <c r="F42" s="60"/>
      <c r="G42" s="60"/>
    </row>
    <row r="43" spans="1:8" s="34" customFormat="1" ht="31.5">
      <c r="A43" s="78"/>
      <c r="B43" s="58" t="s">
        <v>127</v>
      </c>
      <c r="C43" s="44" t="s">
        <v>96</v>
      </c>
      <c r="D43" s="44" t="s">
        <v>120</v>
      </c>
      <c r="E43" s="54">
        <v>1</v>
      </c>
      <c r="F43" s="53">
        <v>1</v>
      </c>
      <c r="G43" s="53" t="s">
        <v>106</v>
      </c>
    </row>
    <row r="44" spans="1:8" s="34" customFormat="1" ht="31.5">
      <c r="A44" s="79"/>
      <c r="B44" s="58" t="s">
        <v>128</v>
      </c>
      <c r="C44" s="44" t="s">
        <v>122</v>
      </c>
      <c r="D44" s="44" t="s">
        <v>120</v>
      </c>
      <c r="E44" s="54">
        <v>10</v>
      </c>
      <c r="F44" s="53">
        <v>5</v>
      </c>
      <c r="G44" s="49" t="s">
        <v>132</v>
      </c>
    </row>
    <row r="45" spans="1:8" s="34" customFormat="1" ht="110.25">
      <c r="A45" s="44">
        <v>10</v>
      </c>
      <c r="B45" s="45" t="s">
        <v>135</v>
      </c>
      <c r="C45" s="44" t="s">
        <v>136</v>
      </c>
      <c r="D45" s="53">
        <v>12</v>
      </c>
      <c r="E45" s="54">
        <v>12</v>
      </c>
      <c r="F45" s="53">
        <v>12</v>
      </c>
      <c r="G45" s="53" t="s">
        <v>106</v>
      </c>
    </row>
    <row r="46" spans="1:8" s="34" customFormat="1" ht="47.25">
      <c r="A46" s="44">
        <v>11</v>
      </c>
      <c r="B46" s="45" t="s">
        <v>23</v>
      </c>
      <c r="C46" s="44" t="s">
        <v>96</v>
      </c>
      <c r="D46" s="46">
        <v>2</v>
      </c>
      <c r="E46" s="52">
        <v>2</v>
      </c>
      <c r="F46" s="46">
        <v>7</v>
      </c>
      <c r="G46" s="53" t="s">
        <v>106</v>
      </c>
    </row>
    <row r="47" spans="1:8" s="34" customFormat="1" ht="78.75">
      <c r="A47" s="44">
        <v>12</v>
      </c>
      <c r="B47" s="45" t="s">
        <v>137</v>
      </c>
      <c r="C47" s="44" t="s">
        <v>96</v>
      </c>
      <c r="D47" s="46">
        <v>1</v>
      </c>
      <c r="E47" s="52">
        <v>1</v>
      </c>
      <c r="F47" s="46">
        <v>13</v>
      </c>
      <c r="G47" s="53" t="s">
        <v>106</v>
      </c>
    </row>
    <row r="48" spans="1:8" s="34" customFormat="1" ht="47.25">
      <c r="A48" s="44">
        <v>13</v>
      </c>
      <c r="B48" s="45" t="s">
        <v>27</v>
      </c>
      <c r="C48" s="44" t="s">
        <v>96</v>
      </c>
      <c r="D48" s="46">
        <v>4</v>
      </c>
      <c r="E48" s="52">
        <v>4</v>
      </c>
      <c r="F48" s="46">
        <v>3</v>
      </c>
      <c r="G48" s="49" t="s">
        <v>138</v>
      </c>
    </row>
    <row r="49" spans="1:8" s="34" customFormat="1" ht="63">
      <c r="A49" s="44">
        <v>14</v>
      </c>
      <c r="B49" s="45" t="s">
        <v>139</v>
      </c>
      <c r="C49" s="44" t="s">
        <v>96</v>
      </c>
      <c r="D49" s="53">
        <v>2</v>
      </c>
      <c r="E49" s="54">
        <v>2</v>
      </c>
      <c r="F49" s="53">
        <v>37</v>
      </c>
      <c r="G49" s="53" t="s">
        <v>106</v>
      </c>
    </row>
    <row r="50" spans="1:8" s="34" customFormat="1" ht="94.5">
      <c r="A50" s="44">
        <v>15</v>
      </c>
      <c r="B50" s="45" t="s">
        <v>32</v>
      </c>
      <c r="C50" s="44" t="s">
        <v>96</v>
      </c>
      <c r="D50" s="53">
        <v>1</v>
      </c>
      <c r="E50" s="54">
        <v>1</v>
      </c>
      <c r="F50" s="53">
        <v>1</v>
      </c>
      <c r="G50" s="53" t="s">
        <v>106</v>
      </c>
    </row>
    <row r="51" spans="1:8" s="34" customFormat="1" ht="47.25">
      <c r="A51" s="44">
        <v>16</v>
      </c>
      <c r="B51" s="45" t="s">
        <v>140</v>
      </c>
      <c r="C51" s="44" t="s">
        <v>96</v>
      </c>
      <c r="D51" s="53"/>
      <c r="E51" s="54" t="s">
        <v>141</v>
      </c>
      <c r="F51" s="53"/>
      <c r="G51" s="53" t="s">
        <v>106</v>
      </c>
    </row>
    <row r="52" spans="1:8" s="34" customFormat="1" ht="31.5">
      <c r="A52" s="44">
        <v>17</v>
      </c>
      <c r="B52" s="45" t="s">
        <v>142</v>
      </c>
      <c r="C52" s="44" t="s">
        <v>96</v>
      </c>
      <c r="D52" s="53">
        <v>12</v>
      </c>
      <c r="E52" s="54">
        <v>12</v>
      </c>
      <c r="F52" s="53">
        <v>12</v>
      </c>
      <c r="G52" s="53" t="s">
        <v>106</v>
      </c>
    </row>
    <row r="53" spans="1:8" s="34" customFormat="1" ht="47.25">
      <c r="A53" s="44">
        <v>18</v>
      </c>
      <c r="B53" s="45" t="s">
        <v>143</v>
      </c>
      <c r="C53" s="44" t="s">
        <v>99</v>
      </c>
      <c r="D53" s="53">
        <v>3</v>
      </c>
      <c r="E53" s="54">
        <v>3</v>
      </c>
      <c r="F53" s="53">
        <v>3</v>
      </c>
      <c r="G53" s="53" t="s">
        <v>106</v>
      </c>
    </row>
    <row r="54" spans="1:8" s="34" customFormat="1" ht="47.25">
      <c r="A54" s="44">
        <v>19</v>
      </c>
      <c r="B54" s="45" t="s">
        <v>144</v>
      </c>
      <c r="C54" s="44" t="s">
        <v>96</v>
      </c>
      <c r="D54" s="53">
        <v>1</v>
      </c>
      <c r="E54" s="54">
        <v>1</v>
      </c>
      <c r="F54" s="53">
        <v>0</v>
      </c>
      <c r="G54" s="53" t="s">
        <v>106</v>
      </c>
    </row>
    <row r="55" spans="1:8" s="34" customFormat="1" ht="31.5">
      <c r="A55" s="77">
        <v>20</v>
      </c>
      <c r="B55" s="45" t="s">
        <v>145</v>
      </c>
      <c r="C55" s="44" t="s">
        <v>96</v>
      </c>
      <c r="D55" s="53">
        <v>285</v>
      </c>
      <c r="E55" s="54">
        <v>351</v>
      </c>
      <c r="F55" s="46">
        <v>351</v>
      </c>
      <c r="G55" s="53" t="s">
        <v>106</v>
      </c>
    </row>
    <row r="56" spans="1:8" s="34" customFormat="1" ht="15.75">
      <c r="A56" s="78"/>
      <c r="B56" s="45" t="s">
        <v>146</v>
      </c>
      <c r="C56" s="44"/>
      <c r="D56" s="53"/>
      <c r="E56" s="54"/>
      <c r="F56" s="46"/>
      <c r="G56" s="53"/>
    </row>
    <row r="57" spans="1:8" s="34" customFormat="1" ht="15.75">
      <c r="A57" s="79"/>
      <c r="B57" s="45" t="s">
        <v>147</v>
      </c>
      <c r="C57" s="44"/>
      <c r="D57" s="53"/>
      <c r="E57" s="54"/>
      <c r="F57" s="46"/>
      <c r="G57" s="53"/>
    </row>
    <row r="58" spans="1:8" s="34" customFormat="1" ht="31.5">
      <c r="A58" s="44">
        <v>21</v>
      </c>
      <c r="B58" s="45" t="s">
        <v>148</v>
      </c>
      <c r="C58" s="44" t="s">
        <v>96</v>
      </c>
      <c r="D58" s="53"/>
      <c r="E58" s="54"/>
      <c r="F58" s="53"/>
      <c r="G58" s="53"/>
    </row>
    <row r="59" spans="1:8" s="34" customFormat="1" ht="15.75">
      <c r="A59" s="44">
        <v>22</v>
      </c>
      <c r="B59" s="45" t="s">
        <v>149</v>
      </c>
      <c r="C59" s="44" t="s">
        <v>113</v>
      </c>
      <c r="D59" s="50"/>
      <c r="E59" s="47"/>
      <c r="F59" s="50"/>
      <c r="G59" s="53"/>
    </row>
    <row r="60" spans="1:8" s="38" customFormat="1" ht="15.75">
      <c r="A60" s="62">
        <v>23</v>
      </c>
      <c r="B60" s="63" t="s">
        <v>150</v>
      </c>
      <c r="C60" s="62" t="s">
        <v>96</v>
      </c>
      <c r="D60" s="52">
        <v>2</v>
      </c>
      <c r="E60" s="52">
        <v>2</v>
      </c>
      <c r="F60" s="52">
        <v>2</v>
      </c>
      <c r="G60" s="53" t="s">
        <v>106</v>
      </c>
      <c r="H60" s="34"/>
    </row>
    <row r="61" spans="1:8" s="38" customFormat="1" ht="47.25">
      <c r="A61" s="62">
        <v>24</v>
      </c>
      <c r="B61" s="63" t="s">
        <v>151</v>
      </c>
      <c r="C61" s="62" t="s">
        <v>99</v>
      </c>
      <c r="D61" s="62">
        <v>100</v>
      </c>
      <c r="E61" s="62">
        <v>100</v>
      </c>
      <c r="F61" s="62">
        <v>100</v>
      </c>
      <c r="G61" s="53" t="s">
        <v>106</v>
      </c>
      <c r="H61" s="34"/>
    </row>
    <row r="62" spans="1:8" s="38" customFormat="1" ht="31.5">
      <c r="A62" s="62">
        <v>25</v>
      </c>
      <c r="B62" s="63" t="s">
        <v>152</v>
      </c>
      <c r="C62" s="62" t="s">
        <v>96</v>
      </c>
      <c r="D62" s="54">
        <v>5</v>
      </c>
      <c r="E62" s="54">
        <v>5</v>
      </c>
      <c r="F62" s="54">
        <v>3</v>
      </c>
      <c r="G62" s="53" t="s">
        <v>153</v>
      </c>
      <c r="H62" s="34"/>
    </row>
    <row r="63" spans="1:8" s="38" customFormat="1" ht="47.25">
      <c r="A63" s="80" t="s">
        <v>154</v>
      </c>
      <c r="B63" s="63" t="s">
        <v>155</v>
      </c>
      <c r="C63" s="81" t="s">
        <v>96</v>
      </c>
      <c r="D63" s="54"/>
      <c r="E63" s="54"/>
      <c r="F63" s="54"/>
      <c r="G63" s="53"/>
      <c r="H63" s="34"/>
    </row>
    <row r="64" spans="1:8" s="38" customFormat="1" ht="15.75">
      <c r="A64" s="80"/>
      <c r="B64" s="64" t="s">
        <v>156</v>
      </c>
      <c r="C64" s="81"/>
      <c r="D64" s="54">
        <v>10</v>
      </c>
      <c r="E64" s="54">
        <v>8</v>
      </c>
      <c r="F64" s="54">
        <v>10</v>
      </c>
      <c r="G64" s="53" t="s">
        <v>106</v>
      </c>
      <c r="H64" s="34"/>
    </row>
    <row r="65" spans="1:8" s="38" customFormat="1" ht="15.75">
      <c r="A65" s="80"/>
      <c r="B65" s="64" t="s">
        <v>157</v>
      </c>
      <c r="C65" s="81" t="s">
        <v>96</v>
      </c>
      <c r="D65" s="54">
        <v>90</v>
      </c>
      <c r="E65" s="54">
        <v>85</v>
      </c>
      <c r="F65" s="54">
        <v>81</v>
      </c>
      <c r="G65" s="53" t="s">
        <v>153</v>
      </c>
      <c r="H65" s="34"/>
    </row>
    <row r="66" spans="1:8" s="38" customFormat="1" ht="31.5">
      <c r="A66" s="65" t="s">
        <v>158</v>
      </c>
      <c r="B66" s="63" t="s">
        <v>159</v>
      </c>
      <c r="C66" s="62" t="s">
        <v>96</v>
      </c>
      <c r="D66" s="54">
        <v>2</v>
      </c>
      <c r="E66" s="54">
        <v>3</v>
      </c>
      <c r="F66" s="54">
        <v>0</v>
      </c>
      <c r="G66" s="53" t="s">
        <v>153</v>
      </c>
      <c r="H66" s="34"/>
    </row>
    <row r="67" spans="1:8" s="38" customFormat="1" ht="63">
      <c r="A67" s="65" t="s">
        <v>158</v>
      </c>
      <c r="B67" s="63" t="s">
        <v>160</v>
      </c>
      <c r="C67" s="62" t="s">
        <v>96</v>
      </c>
      <c r="D67" s="54">
        <v>96</v>
      </c>
      <c r="E67" s="54">
        <v>90</v>
      </c>
      <c r="F67" s="54">
        <v>83</v>
      </c>
      <c r="G67" s="53" t="s">
        <v>153</v>
      </c>
      <c r="H67" s="34"/>
    </row>
    <row r="68" spans="1:8" s="38" customFormat="1" ht="63">
      <c r="A68" s="65" t="s">
        <v>161</v>
      </c>
      <c r="B68" s="63" t="s">
        <v>162</v>
      </c>
      <c r="C68" s="62" t="s">
        <v>96</v>
      </c>
      <c r="D68" s="54">
        <v>4</v>
      </c>
      <c r="E68" s="54">
        <v>4</v>
      </c>
      <c r="F68" s="54">
        <v>0</v>
      </c>
      <c r="G68" s="53" t="s">
        <v>153</v>
      </c>
      <c r="H68" s="34"/>
    </row>
    <row r="69" spans="1:8" s="38" customFormat="1" ht="47.25">
      <c r="A69" s="65" t="s">
        <v>163</v>
      </c>
      <c r="B69" s="63" t="s">
        <v>164</v>
      </c>
      <c r="C69" s="62" t="s">
        <v>96</v>
      </c>
      <c r="D69" s="54">
        <v>7</v>
      </c>
      <c r="E69" s="54">
        <v>6</v>
      </c>
      <c r="F69" s="54">
        <v>7</v>
      </c>
      <c r="G69" s="53" t="s">
        <v>106</v>
      </c>
      <c r="H69" s="34"/>
    </row>
    <row r="70" spans="1:8" s="38" customFormat="1" ht="15.75" hidden="1">
      <c r="A70" s="65" t="s">
        <v>165</v>
      </c>
      <c r="B70" s="63" t="s">
        <v>166</v>
      </c>
      <c r="C70" s="62" t="s">
        <v>167</v>
      </c>
      <c r="D70" s="54"/>
      <c r="E70" s="54"/>
      <c r="F70" s="54"/>
      <c r="G70" s="53"/>
      <c r="H70" s="34"/>
    </row>
    <row r="71" spans="1:8" s="38" customFormat="1" ht="31.5">
      <c r="A71" s="65" t="s">
        <v>168</v>
      </c>
      <c r="B71" s="63" t="s">
        <v>68</v>
      </c>
      <c r="C71" s="62" t="s">
        <v>96</v>
      </c>
      <c r="D71" s="66">
        <v>2</v>
      </c>
      <c r="E71" s="66">
        <v>1</v>
      </c>
      <c r="F71" s="66">
        <v>1</v>
      </c>
      <c r="G71" s="53" t="s">
        <v>106</v>
      </c>
      <c r="H71" s="34"/>
    </row>
    <row r="72" spans="1:8" s="38" customFormat="1"/>
  </sheetData>
  <mergeCells count="26">
    <mergeCell ref="G9:G14"/>
    <mergeCell ref="A3:G3"/>
    <mergeCell ref="A4:G4"/>
    <mergeCell ref="A5:G5"/>
    <mergeCell ref="A6:G6"/>
    <mergeCell ref="A7:G7"/>
    <mergeCell ref="D11:D14"/>
    <mergeCell ref="E11:F11"/>
    <mergeCell ref="E12:E14"/>
    <mergeCell ref="F12:F14"/>
    <mergeCell ref="A17:A19"/>
    <mergeCell ref="A9:A14"/>
    <mergeCell ref="B9:B14"/>
    <mergeCell ref="C9:C14"/>
    <mergeCell ref="D9:F10"/>
    <mergeCell ref="A42:A44"/>
    <mergeCell ref="A55:A57"/>
    <mergeCell ref="A63:A65"/>
    <mergeCell ref="C63:C65"/>
    <mergeCell ref="G20:G21"/>
    <mergeCell ref="A24:A26"/>
    <mergeCell ref="A27:A29"/>
    <mergeCell ref="A30:A35"/>
    <mergeCell ref="A36:A38"/>
    <mergeCell ref="A39:A41"/>
    <mergeCell ref="A20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8</vt:lpstr>
      <vt:lpstr>приложение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2022-08-29T08:54:58Z</dcterms:modified>
</cp:coreProperties>
</file>